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030" windowHeight="807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T39" i="1" l="1"/>
  <c r="S18" i="1" l="1"/>
  <c r="S57" i="1"/>
  <c r="S30" i="1"/>
  <c r="S31" i="1"/>
  <c r="S32" i="1"/>
  <c r="S33" i="1"/>
  <c r="S34" i="1"/>
  <c r="S35" i="1"/>
  <c r="S36" i="1"/>
  <c r="S37" i="1"/>
  <c r="S38" i="1"/>
  <c r="S40" i="1"/>
  <c r="S17" i="1"/>
  <c r="S19" i="1"/>
  <c r="S163" i="1"/>
  <c r="S164" i="1"/>
  <c r="S165" i="1"/>
  <c r="S166" i="1"/>
  <c r="S167" i="1"/>
  <c r="S168" i="1"/>
  <c r="S169" i="1"/>
  <c r="S141" i="1"/>
  <c r="S140" i="1"/>
  <c r="S139" i="1"/>
  <c r="S138" i="1"/>
  <c r="S23" i="1"/>
  <c r="S24" i="1"/>
  <c r="S25" i="1"/>
  <c r="S26" i="1"/>
  <c r="S27" i="1"/>
  <c r="S28" i="1"/>
  <c r="S29" i="1"/>
  <c r="S22" i="1"/>
  <c r="S10" i="1"/>
  <c r="M60" i="1"/>
  <c r="O54" i="1"/>
  <c r="P54" i="1"/>
  <c r="Q54" i="1"/>
  <c r="R54" i="1"/>
  <c r="S220" i="1"/>
  <c r="S200" i="1"/>
  <c r="L203" i="1"/>
  <c r="M203" i="1"/>
  <c r="S186" i="1"/>
  <c r="S75" i="1"/>
  <c r="S81" i="1"/>
  <c r="S80" i="1"/>
  <c r="S46" i="1"/>
  <c r="S56" i="1"/>
  <c r="M41" i="1"/>
  <c r="M223" i="1"/>
  <c r="M219" i="1"/>
  <c r="M215" i="1"/>
  <c r="M211" i="1"/>
  <c r="M207" i="1"/>
  <c r="M199" i="1"/>
  <c r="M193" i="1"/>
  <c r="M188" i="1"/>
  <c r="M183" i="1"/>
  <c r="M179" i="1"/>
  <c r="M174" i="1"/>
  <c r="M170" i="1"/>
  <c r="M159" i="1"/>
  <c r="M154" i="1"/>
  <c r="M150" i="1"/>
  <c r="M114" i="1"/>
  <c r="M101" i="1"/>
  <c r="M78" i="1"/>
  <c r="M68" i="1"/>
  <c r="M64" i="1"/>
  <c r="M54" i="1"/>
  <c r="M49" i="1"/>
  <c r="M21" i="1"/>
  <c r="M224" i="1" s="1"/>
  <c r="S44" i="1"/>
  <c r="S45" i="1"/>
  <c r="S176" i="1"/>
  <c r="S63" i="1"/>
  <c r="S108" i="1"/>
  <c r="S107" i="1"/>
  <c r="S105" i="1"/>
  <c r="S106" i="1"/>
  <c r="S104" i="1"/>
  <c r="S102" i="1"/>
  <c r="S103" i="1"/>
  <c r="S189" i="1"/>
  <c r="S66" i="1"/>
  <c r="S148" i="1"/>
  <c r="S147" i="1"/>
  <c r="S146" i="1"/>
  <c r="S142" i="1"/>
  <c r="S143" i="1"/>
  <c r="S144" i="1"/>
  <c r="S145" i="1"/>
  <c r="S149" i="1"/>
  <c r="S171" i="1"/>
  <c r="S51" i="1"/>
  <c r="S54" i="1" s="1"/>
  <c r="S96" i="1"/>
  <c r="S93" i="1"/>
  <c r="S94" i="1"/>
  <c r="S95" i="1"/>
  <c r="S86" i="1"/>
  <c r="S87" i="1"/>
  <c r="S88" i="1"/>
  <c r="S89" i="1"/>
  <c r="S90" i="1"/>
  <c r="S91" i="1"/>
  <c r="S92" i="1"/>
  <c r="S85" i="1"/>
  <c r="S15" i="1"/>
  <c r="S16" i="1"/>
  <c r="S14" i="1"/>
  <c r="S13" i="1"/>
  <c r="S65" i="1"/>
  <c r="S12" i="1"/>
  <c r="S11" i="1"/>
  <c r="S74" i="1"/>
  <c r="S73" i="1"/>
  <c r="S72" i="1"/>
  <c r="S71" i="1"/>
  <c r="S70" i="1"/>
  <c r="S69" i="1"/>
  <c r="S175" i="1"/>
  <c r="S185" i="1"/>
  <c r="S162" i="1"/>
  <c r="S161" i="1"/>
  <c r="S160" i="1"/>
  <c r="S9" i="1"/>
  <c r="S8" i="1"/>
  <c r="S194" i="1"/>
  <c r="S151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62" i="1"/>
  <c r="S61" i="1"/>
  <c r="S55" i="1"/>
  <c r="S43" i="1"/>
  <c r="S42" i="1"/>
  <c r="S7" i="1"/>
  <c r="M84" i="1"/>
  <c r="S155" i="1"/>
  <c r="S184" i="1"/>
  <c r="S180" i="1"/>
  <c r="S204" i="1"/>
  <c r="N49" i="1"/>
  <c r="S209" i="1"/>
  <c r="S208" i="1"/>
  <c r="K101" i="1"/>
  <c r="L101" i="1"/>
  <c r="N101" i="1"/>
  <c r="O101" i="1"/>
  <c r="P101" i="1"/>
  <c r="Q101" i="1"/>
  <c r="R101" i="1"/>
  <c r="T101" i="1"/>
  <c r="J101" i="1"/>
  <c r="K150" i="1" l="1"/>
  <c r="L150" i="1"/>
  <c r="N150" i="1"/>
  <c r="O150" i="1"/>
  <c r="P150" i="1"/>
  <c r="Q150" i="1"/>
  <c r="R150" i="1"/>
  <c r="T150" i="1"/>
  <c r="K114" i="1"/>
  <c r="L114" i="1"/>
  <c r="N114" i="1"/>
  <c r="O114" i="1"/>
  <c r="P114" i="1"/>
  <c r="Q114" i="1"/>
  <c r="R114" i="1"/>
  <c r="T114" i="1"/>
  <c r="J114" i="1"/>
  <c r="K84" i="1"/>
  <c r="L84" i="1"/>
  <c r="N84" i="1"/>
  <c r="O84" i="1"/>
  <c r="P84" i="1"/>
  <c r="Q84" i="1"/>
  <c r="R84" i="1"/>
  <c r="T84" i="1"/>
  <c r="K78" i="1"/>
  <c r="L78" i="1"/>
  <c r="N78" i="1"/>
  <c r="O78" i="1"/>
  <c r="P78" i="1"/>
  <c r="Q78" i="1"/>
  <c r="R78" i="1"/>
  <c r="T78" i="1"/>
  <c r="J78" i="1"/>
  <c r="S101" i="1" l="1"/>
  <c r="S217" i="1"/>
  <c r="N64" i="1"/>
  <c r="O64" i="1"/>
  <c r="K199" i="1"/>
  <c r="L199" i="1"/>
  <c r="N199" i="1"/>
  <c r="O199" i="1"/>
  <c r="P199" i="1"/>
  <c r="Q199" i="1"/>
  <c r="R199" i="1"/>
  <c r="T199" i="1"/>
  <c r="K41" i="1"/>
  <c r="L41" i="1"/>
  <c r="N41" i="1"/>
  <c r="O41" i="1"/>
  <c r="P41" i="1"/>
  <c r="Q41" i="1"/>
  <c r="R41" i="1"/>
  <c r="T41" i="1"/>
  <c r="K21" i="1"/>
  <c r="L21" i="1"/>
  <c r="N21" i="1"/>
  <c r="O21" i="1"/>
  <c r="P21" i="1"/>
  <c r="Q21" i="1"/>
  <c r="Q224" i="1" s="1"/>
  <c r="R21" i="1"/>
  <c r="T21" i="1"/>
  <c r="S191" i="1"/>
  <c r="K60" i="1"/>
  <c r="L60" i="1"/>
  <c r="N60" i="1"/>
  <c r="O60" i="1"/>
  <c r="P60" i="1"/>
  <c r="R60" i="1"/>
  <c r="T60" i="1"/>
  <c r="K54" i="1"/>
  <c r="L54" i="1"/>
  <c r="N54" i="1"/>
  <c r="T54" i="1"/>
  <c r="J54" i="1"/>
  <c r="S192" i="1"/>
  <c r="S222" i="1"/>
  <c r="S221" i="1"/>
  <c r="S218" i="1"/>
  <c r="S214" i="1"/>
  <c r="S213" i="1"/>
  <c r="S210" i="1"/>
  <c r="S205" i="1"/>
  <c r="S206" i="1"/>
  <c r="S201" i="1"/>
  <c r="S202" i="1"/>
  <c r="T223" i="1"/>
  <c r="T211" i="1"/>
  <c r="K223" i="1"/>
  <c r="L223" i="1"/>
  <c r="N223" i="1"/>
  <c r="O223" i="1"/>
  <c r="P223" i="1"/>
  <c r="R223" i="1"/>
  <c r="J223" i="1"/>
  <c r="K219" i="1"/>
  <c r="L219" i="1"/>
  <c r="N219" i="1"/>
  <c r="O219" i="1"/>
  <c r="P219" i="1"/>
  <c r="R219" i="1"/>
  <c r="T219" i="1"/>
  <c r="J219" i="1"/>
  <c r="K215" i="1"/>
  <c r="L215" i="1"/>
  <c r="N215" i="1"/>
  <c r="O215" i="1"/>
  <c r="P215" i="1"/>
  <c r="R215" i="1"/>
  <c r="T215" i="1"/>
  <c r="J215" i="1"/>
  <c r="K211" i="1"/>
  <c r="L211" i="1"/>
  <c r="N211" i="1"/>
  <c r="O211" i="1"/>
  <c r="P211" i="1"/>
  <c r="R211" i="1"/>
  <c r="J211" i="1"/>
  <c r="K207" i="1"/>
  <c r="L207" i="1"/>
  <c r="N207" i="1"/>
  <c r="O207" i="1"/>
  <c r="P207" i="1"/>
  <c r="R207" i="1"/>
  <c r="T207" i="1"/>
  <c r="J207" i="1"/>
  <c r="N203" i="1"/>
  <c r="O203" i="1"/>
  <c r="P203" i="1"/>
  <c r="R203" i="1"/>
  <c r="T203" i="1"/>
  <c r="K203" i="1"/>
  <c r="J203" i="1"/>
  <c r="T193" i="1"/>
  <c r="T188" i="1"/>
  <c r="T183" i="1"/>
  <c r="T154" i="1"/>
  <c r="L68" i="1"/>
  <c r="K179" i="1"/>
  <c r="L179" i="1"/>
  <c r="O179" i="1"/>
  <c r="P179" i="1"/>
  <c r="R179" i="1"/>
  <c r="K49" i="1"/>
  <c r="L49" i="1"/>
  <c r="O49" i="1"/>
  <c r="P49" i="1"/>
  <c r="R49" i="1"/>
  <c r="J41" i="1"/>
  <c r="J199" i="1"/>
  <c r="J21" i="1"/>
  <c r="J49" i="1"/>
  <c r="K193" i="1"/>
  <c r="L193" i="1"/>
  <c r="O193" i="1"/>
  <c r="P193" i="1"/>
  <c r="R193" i="1"/>
  <c r="J193" i="1"/>
  <c r="K188" i="1"/>
  <c r="L188" i="1"/>
  <c r="O188" i="1"/>
  <c r="P188" i="1"/>
  <c r="R188" i="1"/>
  <c r="J188" i="1"/>
  <c r="J150" i="1"/>
  <c r="L174" i="1"/>
  <c r="J179" i="1"/>
  <c r="R183" i="1"/>
  <c r="R174" i="1"/>
  <c r="R170" i="1"/>
  <c r="R159" i="1"/>
  <c r="R154" i="1"/>
  <c r="L183" i="1"/>
  <c r="L170" i="1"/>
  <c r="L159" i="1"/>
  <c r="L154" i="1"/>
  <c r="L64" i="1"/>
  <c r="J64" i="1"/>
  <c r="K64" i="1"/>
  <c r="P64" i="1"/>
  <c r="T64" i="1"/>
  <c r="J68" i="1"/>
  <c r="K68" i="1"/>
  <c r="O68" i="1"/>
  <c r="P68" i="1"/>
  <c r="T68" i="1"/>
  <c r="J84" i="1"/>
  <c r="J154" i="1"/>
  <c r="K154" i="1"/>
  <c r="O154" i="1"/>
  <c r="P154" i="1"/>
  <c r="J159" i="1"/>
  <c r="K159" i="1"/>
  <c r="O159" i="1"/>
  <c r="P159" i="1"/>
  <c r="T159" i="1"/>
  <c r="J170" i="1"/>
  <c r="K170" i="1"/>
  <c r="O170" i="1"/>
  <c r="P170" i="1"/>
  <c r="T170" i="1"/>
  <c r="J174" i="1"/>
  <c r="K174" i="1"/>
  <c r="O174" i="1"/>
  <c r="P174" i="1"/>
  <c r="J183" i="1"/>
  <c r="K183" i="1"/>
  <c r="O183" i="1"/>
  <c r="P183" i="1"/>
  <c r="K224" i="1" l="1"/>
  <c r="T224" i="1"/>
  <c r="O224" i="1"/>
  <c r="R224" i="1"/>
  <c r="P224" i="1"/>
  <c r="N224" i="1"/>
  <c r="L224" i="1"/>
  <c r="S114" i="1"/>
  <c r="S150" i="1"/>
  <c r="S84" i="1"/>
  <c r="S78" i="1"/>
  <c r="S199" i="1"/>
  <c r="S21" i="1"/>
  <c r="S41" i="1"/>
  <c r="S193" i="1"/>
  <c r="S203" i="1"/>
  <c r="S60" i="1"/>
  <c r="S207" i="1"/>
  <c r="S223" i="1"/>
  <c r="S211" i="1"/>
  <c r="S215" i="1"/>
  <c r="S219" i="1"/>
  <c r="T174" i="1"/>
  <c r="T179" i="1"/>
  <c r="S49" i="1"/>
  <c r="S179" i="1"/>
  <c r="T49" i="1"/>
  <c r="S188" i="1"/>
  <c r="S154" i="1"/>
  <c r="J60" i="1"/>
  <c r="J224" i="1" s="1"/>
  <c r="S64" i="1"/>
  <c r="S174" i="1"/>
  <c r="S183" i="1"/>
  <c r="S170" i="1"/>
  <c r="S159" i="1"/>
  <c r="S68" i="1"/>
  <c r="S224" i="1" l="1"/>
</calcChain>
</file>

<file path=xl/sharedStrings.xml><?xml version="1.0" encoding="utf-8"?>
<sst xmlns="http://schemas.openxmlformats.org/spreadsheetml/2006/main" count="398" uniqueCount="261">
  <si>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</si>
  <si>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</si>
  <si>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</si>
  <si>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</si>
  <si>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</si>
  <si>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</si>
  <si>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</si>
  <si>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</si>
  <si>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</si>
  <si>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</si>
  <si>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</si>
  <si>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</si>
  <si>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ANCEU</t>
  </si>
  <si>
    <t>RO59TR</t>
  </si>
  <si>
    <t>008524</t>
  </si>
  <si>
    <t>EZ2700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</si>
  <si>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</si>
  <si>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</si>
  <si>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</si>
  <si>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</si>
  <si>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</si>
  <si>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</si>
  <si>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</si>
  <si>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</si>
  <si>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</si>
  <si>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</si>
  <si>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</si>
  <si>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</si>
  <si>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</si>
  <si>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</si>
  <si>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</si>
  <si>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</si>
  <si>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</si>
  <si>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</si>
  <si>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</si>
  <si>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</si>
  <si>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</si>
  <si>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</si>
  <si>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</si>
  <si>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</si>
  <si>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</si>
  <si>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</si>
  <si>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</si>
  <si>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</si>
  <si>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</si>
  <si>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</si>
  <si>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</si>
  <si>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</si>
  <si>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</si>
  <si>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</si>
  <si>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</si>
  <si>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</si>
  <si>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</si>
  <si>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</si>
  <si>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</si>
  <si>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</si>
  <si>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</si>
  <si>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</si>
  <si>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</si>
  <si>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</si>
  <si>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</si>
  <si>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</si>
  <si>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</si>
  <si>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</si>
  <si>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</si>
  <si>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</si>
  <si>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</si>
  <si>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</si>
  <si>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EXPRESS</t>
  </si>
  <si>
    <t xml:space="preserve">trimis in ERP </t>
  </si>
  <si>
    <t>BEST</t>
  </si>
  <si>
    <t>PAUL HARTMANN</t>
  </si>
  <si>
    <t>MESSER</t>
  </si>
  <si>
    <t>ROMANIA</t>
  </si>
  <si>
    <t>platit in</t>
  </si>
  <si>
    <t>CLARFON</t>
  </si>
  <si>
    <t>VALDOMEDICA</t>
  </si>
  <si>
    <t>TRADING</t>
  </si>
  <si>
    <t>precedent</t>
  </si>
  <si>
    <t>curent</t>
  </si>
  <si>
    <t xml:space="preserve">Ramas de </t>
  </si>
  <si>
    <t>rap control 2456</t>
  </si>
  <si>
    <t>MEDIC MAG</t>
  </si>
  <si>
    <t>M-G EXIM ROMITALIA</t>
  </si>
  <si>
    <t>ian 2018</t>
  </si>
  <si>
    <t>THERANOVA</t>
  </si>
  <si>
    <t>PROTEARE</t>
  </si>
  <si>
    <t>ORTOPEDICA</t>
  </si>
  <si>
    <t>AKTIVORT</t>
  </si>
  <si>
    <t>martie  2018</t>
  </si>
  <si>
    <t xml:space="preserve">OSTEOPHARM </t>
  </si>
  <si>
    <t>STARKEY</t>
  </si>
  <si>
    <t>LABORATORIES</t>
  </si>
  <si>
    <t>03005</t>
  </si>
  <si>
    <t>0504</t>
  </si>
  <si>
    <t xml:space="preserve">ORTODAC </t>
  </si>
  <si>
    <t>ADAPTARE</t>
  </si>
  <si>
    <t>RECUPERARE</t>
  </si>
  <si>
    <t>KINETOTERAPIE</t>
  </si>
  <si>
    <t>174053</t>
  </si>
  <si>
    <t>30-03-2018</t>
  </si>
  <si>
    <t>3160</t>
  </si>
  <si>
    <t>3</t>
  </si>
  <si>
    <t>Nu</t>
  </si>
  <si>
    <t>ADAPTARE RECUPERARE KINETOTERAPIE SRL</t>
  </si>
  <si>
    <t>1569</t>
  </si>
  <si>
    <t>1212</t>
  </si>
  <si>
    <t>1339</t>
  </si>
  <si>
    <t>1232</t>
  </si>
  <si>
    <t>1314</t>
  </si>
  <si>
    <t>1292</t>
  </si>
  <si>
    <t>1211</t>
  </si>
  <si>
    <t>1216</t>
  </si>
  <si>
    <t>1416</t>
  </si>
  <si>
    <t>1304</t>
  </si>
  <si>
    <t>1521</t>
  </si>
  <si>
    <t>1461</t>
  </si>
  <si>
    <t>1297</t>
  </si>
  <si>
    <t>1618</t>
  </si>
  <si>
    <t>1616</t>
  </si>
  <si>
    <t>1583</t>
  </si>
  <si>
    <t>1317</t>
  </si>
  <si>
    <t>1671</t>
  </si>
  <si>
    <t>1629</t>
  </si>
  <si>
    <t>1486</t>
  </si>
  <si>
    <t>1582</t>
  </si>
  <si>
    <t>1604</t>
  </si>
  <si>
    <t>1708</t>
  </si>
  <si>
    <t>1599</t>
  </si>
  <si>
    <t>1600</t>
  </si>
  <si>
    <t>291</t>
  </si>
  <si>
    <t>28-03-2018</t>
  </si>
  <si>
    <t>172176</t>
  </si>
  <si>
    <t>172175</t>
  </si>
  <si>
    <t>172177</t>
  </si>
  <si>
    <t>172178</t>
  </si>
  <si>
    <t>1442729</t>
  </si>
  <si>
    <t>1442730</t>
  </si>
  <si>
    <t>BSX209365</t>
  </si>
  <si>
    <t>31-03-2018</t>
  </si>
  <si>
    <t>BSX209356</t>
  </si>
  <si>
    <t>CLOF03005</t>
  </si>
  <si>
    <t>0072011376</t>
  </si>
  <si>
    <t>0072011379</t>
  </si>
  <si>
    <t>0072011360</t>
  </si>
  <si>
    <t>0072011380</t>
  </si>
  <si>
    <t>29-03-2018</t>
  </si>
  <si>
    <t>0072011356</t>
  </si>
  <si>
    <t>1392</t>
  </si>
  <si>
    <t>72768</t>
  </si>
  <si>
    <t>72771</t>
  </si>
  <si>
    <t>72770</t>
  </si>
  <si>
    <t>70380</t>
  </si>
  <si>
    <t>27-03-2018</t>
  </si>
  <si>
    <t>70345</t>
  </si>
  <si>
    <t>21-03-2018</t>
  </si>
  <si>
    <t>70330</t>
  </si>
  <si>
    <t>20-03-2018</t>
  </si>
  <si>
    <t>70344</t>
  </si>
  <si>
    <t>70343</t>
  </si>
  <si>
    <t>70269</t>
  </si>
  <si>
    <t>14-03-2018</t>
  </si>
  <si>
    <t>70271</t>
  </si>
  <si>
    <t>70270</t>
  </si>
  <si>
    <t>MSNMM 18</t>
  </si>
  <si>
    <t>8960183462</t>
  </si>
  <si>
    <t>MGRX0504</t>
  </si>
  <si>
    <t>320180336</t>
  </si>
  <si>
    <t>320180306</t>
  </si>
  <si>
    <t>320180245</t>
  </si>
  <si>
    <t>15-03-2018</t>
  </si>
  <si>
    <t>17424</t>
  </si>
  <si>
    <t>12-04-2018</t>
  </si>
  <si>
    <t>17422</t>
  </si>
  <si>
    <t>17425</t>
  </si>
  <si>
    <t>17426</t>
  </si>
  <si>
    <t>17423</t>
  </si>
  <si>
    <t>FEORP00005848</t>
  </si>
  <si>
    <t>1200406</t>
  </si>
  <si>
    <t>2400342</t>
  </si>
  <si>
    <t>2400338</t>
  </si>
  <si>
    <t>2400343</t>
  </si>
  <si>
    <t>2400337</t>
  </si>
  <si>
    <t>2400339</t>
  </si>
  <si>
    <t>2400341</t>
  </si>
  <si>
    <t>2400340</t>
  </si>
  <si>
    <t>3500401</t>
  </si>
  <si>
    <t>ORTO F 20546</t>
  </si>
  <si>
    <t>14000071</t>
  </si>
  <si>
    <t>1116656426</t>
  </si>
  <si>
    <t>91818</t>
  </si>
  <si>
    <t>91817</t>
  </si>
  <si>
    <t>22-03-2018</t>
  </si>
  <si>
    <t>91816</t>
  </si>
  <si>
    <t>13-03-2018</t>
  </si>
  <si>
    <t>OD2018022</t>
  </si>
  <si>
    <t>3446</t>
  </si>
  <si>
    <t>2831</t>
  </si>
  <si>
    <t>aprlie  2018</t>
  </si>
  <si>
    <t xml:space="preserve">trimis ERP </t>
  </si>
  <si>
    <t>Centralizatorul facturilor aferente dispozitivelor medicale platite in luna  aprilie 2018</t>
  </si>
  <si>
    <t>PROTMED</t>
  </si>
  <si>
    <t>PROTETIKA</t>
  </si>
  <si>
    <t>000006001</t>
  </si>
  <si>
    <t>8052</t>
  </si>
  <si>
    <t>172189</t>
  </si>
  <si>
    <t>172188</t>
  </si>
  <si>
    <t>26.04,2018</t>
  </si>
  <si>
    <t>000006002</t>
  </si>
  <si>
    <t>30-04-2018</t>
  </si>
  <si>
    <t>2253</t>
  </si>
  <si>
    <t>1910</t>
  </si>
  <si>
    <t>2252</t>
  </si>
  <si>
    <t>1791</t>
  </si>
  <si>
    <t>1784</t>
  </si>
  <si>
    <t>1756</t>
  </si>
  <si>
    <t>1787</t>
  </si>
  <si>
    <t>01-05-2018</t>
  </si>
  <si>
    <t>346</t>
  </si>
  <si>
    <t>1780</t>
  </si>
  <si>
    <t>302</t>
  </si>
  <si>
    <t>27-04-2018</t>
  </si>
  <si>
    <t>174063</t>
  </si>
  <si>
    <t>172191</t>
  </si>
  <si>
    <t>172190</t>
  </si>
  <si>
    <t>1445905</t>
  </si>
  <si>
    <t>04-04-2018</t>
  </si>
  <si>
    <t>2016401</t>
  </si>
  <si>
    <t>10-04-2018</t>
  </si>
  <si>
    <t>2016411</t>
  </si>
  <si>
    <t>05-04-2018</t>
  </si>
  <si>
    <t>2016405</t>
  </si>
  <si>
    <t>2016404</t>
  </si>
  <si>
    <t>2016403</t>
  </si>
  <si>
    <t>19-04-2018</t>
  </si>
  <si>
    <t>2016441</t>
  </si>
  <si>
    <t>23-04-2018</t>
  </si>
  <si>
    <t>2016448</t>
  </si>
  <si>
    <t>2016449</t>
  </si>
  <si>
    <t>20-04-2018</t>
  </si>
  <si>
    <t>2016443</t>
  </si>
  <si>
    <t>2016444</t>
  </si>
  <si>
    <t>BSX209465</t>
  </si>
  <si>
    <t>BSX209466</t>
  </si>
  <si>
    <t>29-04-2018</t>
  </si>
  <si>
    <t>0072011519</t>
  </si>
  <si>
    <t>0072011516</t>
  </si>
  <si>
    <t>28-04-2018</t>
  </si>
  <si>
    <t>0072011520</t>
  </si>
  <si>
    <t>0072011518</t>
  </si>
  <si>
    <t>1410</t>
  </si>
  <si>
    <t>73695</t>
  </si>
  <si>
    <t>73696</t>
  </si>
  <si>
    <t>72878</t>
  </si>
  <si>
    <t>25-04-2018</t>
  </si>
  <si>
    <t>72879</t>
  </si>
  <si>
    <t>70585</t>
  </si>
  <si>
    <t>70586</t>
  </si>
  <si>
    <t>70563</t>
  </si>
  <si>
    <t>18-04-2018</t>
  </si>
  <si>
    <t>70562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</si>
</sst>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0" fontId="2" fillId="2" borderId="0" xfId="0" applyFont="1" applyFill="1"/>
    <xf numFmtId="0" fontId="3" fillId="2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2" borderId="0" xfId="1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2" borderId="0" xfId="1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0" xfId="1" applyFont="1" applyFill="1" applyAlignment="1"/>
    <xf numFmtId="0" fontId="8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10" fillId="2" borderId="1" xfId="0" applyFont="1" applyFill="1" applyBorder="1"/>
    <xf numFmtId="2" fontId="10" fillId="2" borderId="1" xfId="0" applyNumberFormat="1" applyFont="1" applyFill="1" applyBorder="1"/>
    <xf numFmtId="14" fontId="10" fillId="2" borderId="1" xfId="0" applyNumberFormat="1" applyFont="1" applyFill="1" applyBorder="1" applyAlignment="1">
      <alignment horizontal="right"/>
    </xf>
    <xf numFmtId="0" fontId="10" fillId="2" borderId="1" xfId="2" applyFont="1" applyFill="1" applyBorder="1"/>
    <xf numFmtId="0" fontId="10" fillId="2" borderId="1" xfId="2" applyFont="1" applyFill="1" applyBorder="1" applyAlignment="1">
      <alignment horizontal="center"/>
    </xf>
    <xf numFmtId="0" fontId="10" fillId="2" borderId="3" xfId="2" applyFont="1" applyFill="1" applyBorder="1"/>
    <xf numFmtId="0" fontId="10" fillId="2" borderId="3" xfId="2" applyFont="1" applyFill="1" applyBorder="1" applyAlignment="1">
      <alignment horizontal="center"/>
    </xf>
    <xf numFmtId="2" fontId="10" fillId="2" borderId="1" xfId="2" applyNumberFormat="1" applyFont="1" applyFill="1" applyBorder="1" applyAlignment="1">
      <alignment horizontal="right"/>
    </xf>
    <xf numFmtId="0" fontId="9" fillId="2" borderId="1" xfId="2" applyFont="1" applyFill="1" applyBorder="1"/>
    <xf numFmtId="0" fontId="9" fillId="2" borderId="1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right"/>
    </xf>
    <xf numFmtId="0" fontId="9" fillId="2" borderId="2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 wrapText="1"/>
    </xf>
    <xf numFmtId="2" fontId="9" fillId="2" borderId="1" xfId="2" applyNumberFormat="1" applyFont="1" applyFill="1" applyBorder="1"/>
    <xf numFmtId="2" fontId="9" fillId="2" borderId="3" xfId="2" applyNumberFormat="1" applyFont="1" applyFill="1" applyBorder="1"/>
    <xf numFmtId="2" fontId="10" fillId="2" borderId="3" xfId="2" applyNumberFormat="1" applyFont="1" applyFill="1" applyBorder="1" applyAlignment="1">
      <alignment horizontal="right"/>
    </xf>
    <xf numFmtId="2" fontId="10" fillId="2" borderId="3" xfId="0" applyNumberFormat="1" applyFont="1" applyFill="1" applyBorder="1"/>
    <xf numFmtId="2" fontId="10" fillId="2" borderId="3" xfId="2" applyNumberFormat="1" applyFont="1" applyFill="1" applyBorder="1"/>
    <xf numFmtId="2" fontId="10" fillId="2" borderId="1" xfId="2" applyNumberFormat="1" applyFont="1" applyFill="1" applyBorder="1"/>
    <xf numFmtId="0" fontId="2" fillId="2" borderId="10" xfId="0" applyFont="1" applyFill="1" applyBorder="1" applyAlignment="1">
      <alignment vertic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2" fontId="11" fillId="2" borderId="1" xfId="2" applyNumberFormat="1" applyFont="1" applyFill="1" applyBorder="1"/>
    <xf numFmtId="2" fontId="11" fillId="2" borderId="1" xfId="1" applyNumberFormat="1" applyFont="1" applyFill="1" applyBorder="1"/>
    <xf numFmtId="14" fontId="10" fillId="2" borderId="1" xfId="0" applyNumberFormat="1" applyFont="1" applyFill="1" applyBorder="1"/>
    <xf numFmtId="0" fontId="12" fillId="2" borderId="1" xfId="0" applyFont="1" applyFill="1" applyBorder="1"/>
    <xf numFmtId="2" fontId="12" fillId="2" borderId="1" xfId="0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2" fillId="2" borderId="0" xfId="0" applyFont="1" applyFill="1"/>
    <xf numFmtId="0" fontId="3" fillId="2" borderId="6" xfId="1" applyFont="1" applyFill="1" applyBorder="1" applyAlignment="1">
      <alignment horizontal="center" vertical="center" wrapText="1"/>
    </xf>
    <xf numFmtId="2" fontId="11" fillId="2" borderId="3" xfId="2" applyNumberFormat="1" applyFont="1" applyFill="1" applyBorder="1"/>
    <xf numFmtId="2" fontId="8" fillId="2" borderId="1" xfId="2" applyNumberFormat="1" applyFont="1" applyFill="1" applyBorder="1"/>
    <xf numFmtId="4" fontId="8" fillId="2" borderId="1" xfId="2" applyNumberFormat="1" applyFont="1" applyFill="1" applyBorder="1"/>
    <xf numFmtId="4" fontId="14" fillId="2" borderId="0" xfId="1" applyNumberFormat="1" applyFont="1" applyFill="1" applyBorder="1" applyAlignment="1"/>
    <xf numFmtId="4" fontId="2" fillId="2" borderId="3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2" fillId="2" borderId="3" xfId="0" applyFont="1" applyFill="1" applyBorder="1"/>
    <xf numFmtId="49" fontId="2" fillId="2" borderId="1" xfId="2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0" fillId="2" borderId="8" xfId="0" applyFill="1" applyBorder="1"/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justify" vertical="center"/>
    </xf>
    <xf numFmtId="0" fontId="2" fillId="2" borderId="1" xfId="2" applyFont="1" applyFill="1" applyBorder="1" applyAlignment="1">
      <alignment horizontal="left" vertical="center" wrapText="1"/>
    </xf>
    <xf numFmtId="0" fontId="2" fillId="2" borderId="7" xfId="2" applyFont="1" applyFill="1" applyBorder="1"/>
    <xf numFmtId="0" fontId="2" fillId="2" borderId="7" xfId="2" applyFont="1" applyFill="1" applyBorder="1" applyAlignment="1">
      <alignment horizontal="left"/>
    </xf>
    <xf numFmtId="0" fontId="3" fillId="2" borderId="1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2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2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2" applyFont="1" applyFill="1" applyBorder="1" applyAlignment="1">
      <alignment horizontal="left" vertical="center"/>
    </xf>
    <xf numFmtId="0" fontId="2" fillId="2" borderId="9" xfId="2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2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3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14" fontId="2" fillId="2" borderId="7" xfId="1" applyNumberFormat="1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4" xfId="2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2" fillId="2" borderId="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0" borderId="15" xfId="0" applyBorder="1"/>
    <xf numFmtId="4" fontId="0" fillId="0" borderId="15" xfId="0" applyNumberFormat="1" applyBorder="1" applyAlignment="1">
      <alignment horizontal="right"/>
    </xf>
    <xf numFmtId="4" fontId="0" fillId="3" borderId="15" xfId="0" applyNumberFormat="1" applyFill="1" applyBorder="1" applyAlignment="1">
      <alignment horizontal="right"/>
    </xf>
    <xf numFmtId="0" fontId="0" fillId="3" borderId="15" xfId="0" applyFill="1" applyBorder="1"/>
    <xf numFmtId="4" fontId="4" fillId="2" borderId="11" xfId="1" applyNumberFormat="1" applyFont="1" applyFill="1" applyBorder="1"/>
    <xf numFmtId="4" fontId="4" fillId="2" borderId="9" xfId="1" applyNumberFormat="1" applyFont="1" applyFill="1" applyBorder="1"/>
    <xf numFmtId="49" fontId="4" fillId="2" borderId="9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4" fontId="4" fillId="2" borderId="14" xfId="1" applyNumberFormat="1" applyFont="1" applyFill="1" applyBorder="1" applyAlignment="1">
      <alignment horizontal="center"/>
    </xf>
    <xf numFmtId="2" fontId="8" fillId="2" borderId="3" xfId="2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 vertical="center" wrapText="1"/>
    </xf>
    <xf numFmtId="14" fontId="10" fillId="2" borderId="5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4" fontId="12" fillId="2" borderId="1" xfId="0" applyNumberFormat="1" applyFont="1" applyFill="1" applyBorder="1"/>
    <xf numFmtId="0" fontId="0" fillId="4" borderId="15" xfId="0" applyFill="1" applyBorder="1"/>
    <xf numFmtId="2" fontId="10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/>
    <xf numFmtId="49" fontId="2" fillId="2" borderId="1" xfId="2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14" fontId="2" fillId="2" borderId="4" xfId="1" applyNumberFormat="1" applyFont="1" applyFill="1" applyBorder="1" applyAlignment="1">
      <alignment horizontal="justify" vertical="center"/>
    </xf>
    <xf numFmtId="14" fontId="2" fillId="2" borderId="7" xfId="1" applyNumberFormat="1" applyFont="1" applyFill="1" applyBorder="1" applyAlignment="1">
      <alignment horizontal="justify" vertical="center"/>
    </xf>
    <xf numFmtId="14" fontId="2" fillId="2" borderId="3" xfId="1" applyNumberFormat="1" applyFont="1" applyFill="1" applyBorder="1" applyAlignment="1">
      <alignment horizontal="justify" vertical="center"/>
    </xf>
    <xf numFmtId="0" fontId="2" fillId="2" borderId="8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4" xfId="2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4" fontId="4" fillId="2" borderId="14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1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justify" vertical="center"/>
    </xf>
    <xf numFmtId="0" fontId="2" fillId="2" borderId="7" xfId="1" applyFont="1" applyFill="1" applyBorder="1" applyAlignment="1">
      <alignment horizontal="justify" vertical="center"/>
    </xf>
    <xf numFmtId="0" fontId="2" fillId="2" borderId="3" xfId="1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4" xfId="1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</cellXfs>
  <cellStyles count="3">
    <cellStyle name="Normal" xfId="0" builtinId="0"/>
    <cellStyle name="Normal_ord 03.2004" xfId="1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6"/>
  <sheetViews>
    <sheetView tabSelected="1" workbookViewId="0">
      <selection activeCell="A227" sqref="A227:XFD239"/>
    </sheetView>
  </sheetViews>
  <sheetFormatPr defaultRowHeight="15" x14ac:dyDescent="0.25"/>
  <cols>
    <col min="1" max="1" width="3.140625" customWidth="1"/>
    <col min="2" max="2" width="14" customWidth="1"/>
    <col min="3" max="7" width="9.140625" hidden="1" customWidth="1"/>
    <col min="8" max="8" width="10.85546875" style="56" customWidth="1"/>
    <col min="9" max="9" width="10" style="21" customWidth="1"/>
    <col min="10" max="10" width="10.140625" style="3" customWidth="1"/>
    <col min="11" max="11" width="11.7109375" style="3" customWidth="1"/>
    <col min="12" max="12" width="11.140625" style="3" customWidth="1"/>
    <col min="13" max="13" width="10" style="3" customWidth="1"/>
    <col min="14" max="14" width="9.7109375" style="3" customWidth="1"/>
    <col min="15" max="15" width="6.85546875" style="3" hidden="1" customWidth="1"/>
    <col min="16" max="16" width="6.7109375" style="3" customWidth="1"/>
    <col min="17" max="17" width="6.7109375" style="3" hidden="1" customWidth="1"/>
    <col min="18" max="18" width="8.140625" style="3" hidden="1" customWidth="1"/>
    <col min="19" max="19" width="10" style="3" customWidth="1"/>
    <col min="20" max="20" width="9.28515625" style="56" customWidth="1"/>
    <col min="21" max="21" width="9.7109375" hidden="1" customWidth="1"/>
    <col min="22" max="22" width="14.5703125" hidden="1" customWidth="1"/>
    <col min="23" max="30" width="0" hidden="1" customWidth="1"/>
    <col min="31" max="31" width="10.7109375" hidden="1" customWidth="1"/>
    <col min="32" max="32" width="10.42578125" hidden="1" customWidth="1"/>
    <col min="33" max="33" width="0" hidden="1" customWidth="1"/>
    <col min="34" max="34" width="10.140625" bestFit="1" customWidth="1"/>
  </cols>
  <sheetData>
    <row r="1" spans="1:32" x14ac:dyDescent="0.25">
      <c r="B1" s="1" t="s">
        <v>66</v>
      </c>
      <c r="C1" s="2"/>
      <c r="H1" s="4"/>
      <c r="I1" s="22"/>
      <c r="L1" s="4"/>
      <c r="M1" s="4"/>
      <c r="N1" s="4"/>
    </row>
    <row r="2" spans="1:32" x14ac:dyDescent="0.25">
      <c r="B2" s="1"/>
      <c r="C2" s="2"/>
      <c r="H2" s="4"/>
      <c r="I2" s="22"/>
      <c r="L2" s="4"/>
      <c r="M2" s="4"/>
      <c r="N2" s="4"/>
    </row>
    <row r="3" spans="1:32" x14ac:dyDescent="0.25">
      <c r="A3" s="5"/>
      <c r="B3" s="19" t="s">
        <v>200</v>
      </c>
      <c r="C3" s="19"/>
      <c r="D3" s="19"/>
      <c r="E3" s="19"/>
      <c r="F3" s="19"/>
      <c r="G3" s="19"/>
      <c r="H3" s="20"/>
      <c r="I3" s="23"/>
      <c r="J3" s="20"/>
      <c r="K3" s="20"/>
      <c r="L3" s="20"/>
      <c r="M3" s="20"/>
      <c r="N3" s="20"/>
      <c r="O3" s="20"/>
      <c r="P3" s="20"/>
      <c r="Q3" s="20"/>
      <c r="R3" s="20"/>
      <c r="S3" s="20"/>
      <c r="T3" s="6"/>
    </row>
    <row r="4" spans="1:32" x14ac:dyDescent="0.25">
      <c r="A4" s="5"/>
      <c r="B4" s="8"/>
      <c r="C4" s="8"/>
      <c r="D4" s="8"/>
      <c r="E4" s="8"/>
      <c r="F4" s="8"/>
      <c r="G4" s="8"/>
      <c r="H4" s="7"/>
      <c r="I4" s="24"/>
      <c r="J4" s="7"/>
      <c r="K4" s="7"/>
      <c r="L4" s="7"/>
      <c r="M4" s="7"/>
      <c r="N4" s="7"/>
      <c r="O4" s="7"/>
      <c r="P4" s="7"/>
      <c r="Q4" s="7"/>
      <c r="R4" s="7"/>
      <c r="S4" s="7"/>
      <c r="T4" s="6"/>
    </row>
    <row r="5" spans="1:32" s="3" customFormat="1" x14ac:dyDescent="0.25">
      <c r="A5" s="236" t="s">
        <v>65</v>
      </c>
      <c r="B5" s="220" t="s">
        <v>64</v>
      </c>
      <c r="C5" s="238" t="s">
        <v>63</v>
      </c>
      <c r="D5" s="119" t="s">
        <v>62</v>
      </c>
      <c r="E5" s="120" t="s">
        <v>61</v>
      </c>
      <c r="F5" s="187" t="s">
        <v>60</v>
      </c>
      <c r="G5" s="220" t="s">
        <v>59</v>
      </c>
      <c r="H5" s="225" t="s">
        <v>58</v>
      </c>
      <c r="I5" s="225"/>
      <c r="J5" s="226"/>
      <c r="K5" s="157" t="s">
        <v>57</v>
      </c>
      <c r="L5" s="157" t="s">
        <v>69</v>
      </c>
      <c r="M5" s="157" t="s">
        <v>199</v>
      </c>
      <c r="N5" s="157" t="s">
        <v>74</v>
      </c>
      <c r="O5" s="47" t="s">
        <v>55</v>
      </c>
      <c r="P5" s="218" t="s">
        <v>56</v>
      </c>
      <c r="Q5" s="233" t="s">
        <v>81</v>
      </c>
      <c r="R5" s="234"/>
      <c r="S5" s="181" t="s">
        <v>54</v>
      </c>
      <c r="T5" s="119" t="s">
        <v>80</v>
      </c>
    </row>
    <row r="6" spans="1:32" s="3" customFormat="1" x14ac:dyDescent="0.25">
      <c r="A6" s="237"/>
      <c r="B6" s="222"/>
      <c r="C6" s="194"/>
      <c r="D6" s="121" t="s">
        <v>53</v>
      </c>
      <c r="E6" s="122" t="s">
        <v>52</v>
      </c>
      <c r="F6" s="189"/>
      <c r="G6" s="222"/>
      <c r="H6" s="160" t="s">
        <v>51</v>
      </c>
      <c r="I6" s="161" t="s">
        <v>50</v>
      </c>
      <c r="J6" s="162" t="s">
        <v>49</v>
      </c>
      <c r="K6" s="158" t="s">
        <v>48</v>
      </c>
      <c r="L6" s="159" t="s">
        <v>89</v>
      </c>
      <c r="M6" s="159" t="s">
        <v>198</v>
      </c>
      <c r="N6" s="159" t="s">
        <v>84</v>
      </c>
      <c r="O6" s="48" t="s">
        <v>79</v>
      </c>
      <c r="P6" s="219"/>
      <c r="Q6" s="62" t="s">
        <v>79</v>
      </c>
      <c r="R6" s="145" t="s">
        <v>78</v>
      </c>
      <c r="S6" s="182" t="s">
        <v>47</v>
      </c>
      <c r="T6" s="121" t="s">
        <v>46</v>
      </c>
    </row>
    <row r="7" spans="1:32" s="3" customFormat="1" ht="14.25" customHeight="1" x14ac:dyDescent="0.25">
      <c r="A7" s="150"/>
      <c r="B7" s="68"/>
      <c r="C7" s="123"/>
      <c r="D7" s="69"/>
      <c r="E7" s="70"/>
      <c r="F7" s="125"/>
      <c r="G7" s="144"/>
      <c r="H7" s="52">
        <v>70380</v>
      </c>
      <c r="I7" s="28">
        <v>43186</v>
      </c>
      <c r="J7" s="53">
        <v>4454.8599999999997</v>
      </c>
      <c r="K7" s="53">
        <v>4454.8599999999997</v>
      </c>
      <c r="L7" s="53">
        <v>4454.8599999999997</v>
      </c>
      <c r="M7" s="53"/>
      <c r="N7" s="53"/>
      <c r="O7" s="53"/>
      <c r="P7" s="53"/>
      <c r="Q7" s="53"/>
      <c r="R7" s="53"/>
      <c r="S7" s="27">
        <f t="shared" ref="S7:S19" si="0">J7-O7-P7-T7</f>
        <v>4454.8599999999997</v>
      </c>
      <c r="T7" s="53">
        <v>0</v>
      </c>
      <c r="U7" s="154">
        <v>2533.8200000000002</v>
      </c>
      <c r="V7" s="156" t="s">
        <v>149</v>
      </c>
      <c r="W7" s="153" t="s">
        <v>100</v>
      </c>
    </row>
    <row r="8" spans="1:32" s="3" customFormat="1" ht="15" customHeight="1" x14ac:dyDescent="0.25">
      <c r="A8" s="211">
        <v>1</v>
      </c>
      <c r="B8" s="57"/>
      <c r="C8" s="193" t="s">
        <v>3</v>
      </c>
      <c r="D8" s="220">
        <v>13</v>
      </c>
      <c r="E8" s="190" t="s">
        <v>44</v>
      </c>
      <c r="F8" s="187" t="s">
        <v>3</v>
      </c>
      <c r="G8" s="227" t="s">
        <v>45</v>
      </c>
      <c r="H8" s="52">
        <v>70538</v>
      </c>
      <c r="I8" s="28">
        <v>43206</v>
      </c>
      <c r="J8" s="53">
        <v>2533.8200000000002</v>
      </c>
      <c r="K8" s="53">
        <v>2533.8200000000002</v>
      </c>
      <c r="L8" s="53"/>
      <c r="M8" s="53">
        <v>2533.8200000000002</v>
      </c>
      <c r="N8" s="53"/>
      <c r="O8" s="53"/>
      <c r="P8" s="53"/>
      <c r="Q8" s="53"/>
      <c r="R8" s="53"/>
      <c r="S8" s="27">
        <f t="shared" si="0"/>
        <v>2533.8200000000002</v>
      </c>
      <c r="T8" s="53">
        <v>0</v>
      </c>
      <c r="U8" s="154">
        <v>1207.5</v>
      </c>
      <c r="V8" s="153" t="s">
        <v>150</v>
      </c>
      <c r="W8" s="153" t="s">
        <v>100</v>
      </c>
      <c r="AD8" s="154">
        <v>3985.39</v>
      </c>
      <c r="AE8" s="156" t="s">
        <v>251</v>
      </c>
      <c r="AF8" s="153" t="s">
        <v>209</v>
      </c>
    </row>
    <row r="9" spans="1:32" s="3" customFormat="1" x14ac:dyDescent="0.25">
      <c r="A9" s="211"/>
      <c r="B9" s="57"/>
      <c r="C9" s="185"/>
      <c r="D9" s="221"/>
      <c r="E9" s="191"/>
      <c r="F9" s="188"/>
      <c r="G9" s="228"/>
      <c r="H9" s="52">
        <v>70540</v>
      </c>
      <c r="I9" s="28">
        <v>43206</v>
      </c>
      <c r="J9" s="53">
        <v>1326.51</v>
      </c>
      <c r="K9" s="53">
        <v>1326.51</v>
      </c>
      <c r="L9" s="53"/>
      <c r="M9" s="53">
        <v>1326.51</v>
      </c>
      <c r="N9" s="53"/>
      <c r="O9" s="53"/>
      <c r="P9" s="53"/>
      <c r="Q9" s="53"/>
      <c r="R9" s="53"/>
      <c r="S9" s="27">
        <f t="shared" si="0"/>
        <v>1326.51</v>
      </c>
      <c r="T9" s="53">
        <v>0</v>
      </c>
      <c r="U9" s="154">
        <v>1326.51</v>
      </c>
      <c r="V9" s="156" t="s">
        <v>151</v>
      </c>
      <c r="W9" s="153" t="s">
        <v>100</v>
      </c>
      <c r="AD9" s="154">
        <v>4686.41</v>
      </c>
      <c r="AE9" s="156" t="s">
        <v>252</v>
      </c>
      <c r="AF9" s="153" t="s">
        <v>209</v>
      </c>
    </row>
    <row r="10" spans="1:32" s="3" customFormat="1" x14ac:dyDescent="0.25">
      <c r="A10" s="211"/>
      <c r="B10" s="57"/>
      <c r="C10" s="185"/>
      <c r="D10" s="221"/>
      <c r="E10" s="191"/>
      <c r="F10" s="188"/>
      <c r="G10" s="228"/>
      <c r="H10" s="52">
        <v>70539</v>
      </c>
      <c r="I10" s="28">
        <v>43206</v>
      </c>
      <c r="J10" s="53">
        <v>253.7</v>
      </c>
      <c r="K10" s="53">
        <v>253.7</v>
      </c>
      <c r="L10" s="53"/>
      <c r="M10" s="53">
        <v>253.7</v>
      </c>
      <c r="N10" s="53"/>
      <c r="O10" s="53"/>
      <c r="P10" s="53"/>
      <c r="Q10" s="53"/>
      <c r="R10" s="53"/>
      <c r="S10" s="27">
        <f t="shared" si="0"/>
        <v>253.7</v>
      </c>
      <c r="T10" s="53">
        <v>0</v>
      </c>
      <c r="U10" s="154"/>
      <c r="V10" s="156"/>
      <c r="W10" s="153"/>
      <c r="AD10" s="154">
        <v>818.88</v>
      </c>
      <c r="AE10" s="177" t="s">
        <v>253</v>
      </c>
      <c r="AF10" s="153" t="s">
        <v>254</v>
      </c>
    </row>
    <row r="11" spans="1:32" s="3" customFormat="1" x14ac:dyDescent="0.25">
      <c r="A11" s="211"/>
      <c r="B11" s="57"/>
      <c r="C11" s="185"/>
      <c r="D11" s="221"/>
      <c r="E11" s="191"/>
      <c r="F11" s="188"/>
      <c r="G11" s="228"/>
      <c r="H11" s="52">
        <v>70541</v>
      </c>
      <c r="I11" s="28">
        <v>43206</v>
      </c>
      <c r="J11" s="53">
        <v>1207.5</v>
      </c>
      <c r="K11" s="53">
        <v>1207.5</v>
      </c>
      <c r="L11" s="53"/>
      <c r="M11" s="53">
        <v>1207.5</v>
      </c>
      <c r="N11" s="53"/>
      <c r="O11" s="53"/>
      <c r="P11" s="53"/>
      <c r="Q11" s="53"/>
      <c r="R11" s="53"/>
      <c r="S11" s="27">
        <f t="shared" si="0"/>
        <v>1207.5</v>
      </c>
      <c r="T11" s="53">
        <v>0</v>
      </c>
      <c r="U11" s="154">
        <v>4454.8599999999997</v>
      </c>
      <c r="V11" s="156" t="s">
        <v>152</v>
      </c>
      <c r="W11" s="153" t="s">
        <v>153</v>
      </c>
      <c r="AD11" s="154">
        <v>17326.919999999998</v>
      </c>
      <c r="AE11" s="177" t="s">
        <v>255</v>
      </c>
      <c r="AF11" s="153" t="s">
        <v>254</v>
      </c>
    </row>
    <row r="12" spans="1:32" s="3" customFormat="1" x14ac:dyDescent="0.25">
      <c r="A12" s="211"/>
      <c r="B12" s="57"/>
      <c r="C12" s="185"/>
      <c r="D12" s="221"/>
      <c r="E12" s="191"/>
      <c r="F12" s="188"/>
      <c r="G12" s="228"/>
      <c r="H12" s="52">
        <v>70521</v>
      </c>
      <c r="I12" s="28">
        <v>43203</v>
      </c>
      <c r="J12" s="53">
        <v>879.46</v>
      </c>
      <c r="K12" s="53">
        <v>879.46</v>
      </c>
      <c r="L12" s="53"/>
      <c r="M12" s="53">
        <v>879.46</v>
      </c>
      <c r="N12" s="53"/>
      <c r="O12" s="53"/>
      <c r="P12" s="53"/>
      <c r="Q12" s="53"/>
      <c r="R12" s="53"/>
      <c r="S12" s="27">
        <f t="shared" si="0"/>
        <v>879.46</v>
      </c>
      <c r="T12" s="53">
        <v>0</v>
      </c>
      <c r="U12" s="154">
        <v>1104.44</v>
      </c>
      <c r="V12" s="156" t="s">
        <v>154</v>
      </c>
      <c r="W12" s="153" t="s">
        <v>155</v>
      </c>
      <c r="AD12" s="154">
        <v>13695.39</v>
      </c>
      <c r="AE12" s="177" t="s">
        <v>256</v>
      </c>
      <c r="AF12" s="153" t="s">
        <v>234</v>
      </c>
    </row>
    <row r="13" spans="1:32" s="3" customFormat="1" x14ac:dyDescent="0.25">
      <c r="A13" s="211"/>
      <c r="B13" s="57"/>
      <c r="C13" s="185"/>
      <c r="D13" s="221"/>
      <c r="E13" s="191"/>
      <c r="F13" s="188"/>
      <c r="G13" s="228"/>
      <c r="H13" s="52">
        <v>70563</v>
      </c>
      <c r="I13" s="28">
        <v>43208</v>
      </c>
      <c r="J13" s="53">
        <v>798.06</v>
      </c>
      <c r="K13" s="53">
        <v>798.06</v>
      </c>
      <c r="L13" s="53"/>
      <c r="M13" s="53">
        <v>798.06</v>
      </c>
      <c r="N13" s="53"/>
      <c r="O13" s="53"/>
      <c r="P13" s="53"/>
      <c r="Q13" s="53"/>
      <c r="R13" s="53"/>
      <c r="S13" s="27">
        <f t="shared" si="0"/>
        <v>798.06</v>
      </c>
      <c r="T13" s="53">
        <v>0</v>
      </c>
      <c r="U13" s="154">
        <v>18604.28</v>
      </c>
      <c r="V13" s="156" t="s">
        <v>156</v>
      </c>
      <c r="W13" s="153" t="s">
        <v>157</v>
      </c>
      <c r="AD13" s="154">
        <v>13588.06</v>
      </c>
      <c r="AE13" s="177" t="s">
        <v>257</v>
      </c>
      <c r="AF13" s="153" t="s">
        <v>234</v>
      </c>
    </row>
    <row r="14" spans="1:32" s="3" customFormat="1" x14ac:dyDescent="0.25">
      <c r="A14" s="211"/>
      <c r="B14" s="57"/>
      <c r="C14" s="185"/>
      <c r="D14" s="221"/>
      <c r="E14" s="191"/>
      <c r="F14" s="188"/>
      <c r="G14" s="228"/>
      <c r="H14" s="52">
        <v>70562</v>
      </c>
      <c r="I14" s="28">
        <v>43208</v>
      </c>
      <c r="J14" s="53">
        <v>7474.6</v>
      </c>
      <c r="K14" s="53">
        <v>7474.6</v>
      </c>
      <c r="L14" s="53"/>
      <c r="M14" s="53">
        <v>7474.6</v>
      </c>
      <c r="N14" s="53"/>
      <c r="O14" s="53"/>
      <c r="P14" s="53"/>
      <c r="Q14" s="53"/>
      <c r="R14" s="53"/>
      <c r="S14" s="27">
        <f t="shared" si="0"/>
        <v>7474.6</v>
      </c>
      <c r="T14" s="53">
        <v>0</v>
      </c>
      <c r="U14" s="154">
        <v>1477.57</v>
      </c>
      <c r="V14" s="156" t="s">
        <v>158</v>
      </c>
      <c r="W14" s="153" t="s">
        <v>155</v>
      </c>
      <c r="AD14" s="154">
        <v>798.06</v>
      </c>
      <c r="AE14" s="177" t="s">
        <v>258</v>
      </c>
      <c r="AF14" s="153" t="s">
        <v>259</v>
      </c>
    </row>
    <row r="15" spans="1:32" s="3" customFormat="1" x14ac:dyDescent="0.25">
      <c r="A15" s="211"/>
      <c r="B15" s="57" t="s">
        <v>24</v>
      </c>
      <c r="C15" s="185"/>
      <c r="D15" s="221"/>
      <c r="E15" s="191"/>
      <c r="F15" s="188"/>
      <c r="G15" s="228"/>
      <c r="H15" s="52">
        <v>70520</v>
      </c>
      <c r="I15" s="28">
        <v>43203</v>
      </c>
      <c r="J15" s="53">
        <v>253.7</v>
      </c>
      <c r="K15" s="53">
        <v>253.7</v>
      </c>
      <c r="L15" s="53"/>
      <c r="M15" s="53">
        <v>253.7</v>
      </c>
      <c r="N15" s="53"/>
      <c r="O15" s="53"/>
      <c r="P15" s="53"/>
      <c r="Q15" s="53"/>
      <c r="R15" s="53"/>
      <c r="S15" s="27">
        <f t="shared" si="0"/>
        <v>253.7</v>
      </c>
      <c r="T15" s="53">
        <v>0</v>
      </c>
      <c r="U15" s="154">
        <v>4268.6899999999996</v>
      </c>
      <c r="V15" s="156" t="s">
        <v>159</v>
      </c>
      <c r="W15" s="153" t="s">
        <v>155</v>
      </c>
      <c r="AD15" s="154">
        <v>7474.6</v>
      </c>
      <c r="AE15" s="177" t="s">
        <v>260</v>
      </c>
      <c r="AF15" s="153" t="s">
        <v>259</v>
      </c>
    </row>
    <row r="16" spans="1:32" s="3" customFormat="1" x14ac:dyDescent="0.25">
      <c r="A16" s="211"/>
      <c r="B16" s="57" t="s">
        <v>68</v>
      </c>
      <c r="C16" s="185"/>
      <c r="D16" s="221"/>
      <c r="E16" s="191"/>
      <c r="F16" s="188"/>
      <c r="G16" s="228"/>
      <c r="H16" s="52">
        <v>70585</v>
      </c>
      <c r="I16" s="28">
        <v>42844</v>
      </c>
      <c r="J16" s="53">
        <v>13695.39</v>
      </c>
      <c r="K16" s="53">
        <v>13695.39</v>
      </c>
      <c r="L16" s="53"/>
      <c r="M16" s="53">
        <v>13695.39</v>
      </c>
      <c r="N16" s="53"/>
      <c r="O16" s="53"/>
      <c r="P16" s="53"/>
      <c r="Q16" s="53"/>
      <c r="R16" s="53"/>
      <c r="S16" s="27">
        <f t="shared" si="0"/>
        <v>13695.39</v>
      </c>
      <c r="T16" s="53">
        <v>0</v>
      </c>
      <c r="U16" s="154">
        <v>9414.4</v>
      </c>
      <c r="V16" s="156" t="s">
        <v>160</v>
      </c>
      <c r="W16" s="153" t="s">
        <v>161</v>
      </c>
    </row>
    <row r="17" spans="1:23" s="3" customFormat="1" x14ac:dyDescent="0.25">
      <c r="A17" s="211"/>
      <c r="B17" s="57"/>
      <c r="C17" s="185"/>
      <c r="D17" s="221"/>
      <c r="E17" s="191"/>
      <c r="F17" s="188"/>
      <c r="G17" s="228"/>
      <c r="H17" s="52">
        <v>70586</v>
      </c>
      <c r="I17" s="28">
        <v>42844</v>
      </c>
      <c r="J17" s="53">
        <v>13588.06</v>
      </c>
      <c r="K17" s="53">
        <v>13588.06</v>
      </c>
      <c r="L17" s="53"/>
      <c r="M17" s="53">
        <v>13588.06</v>
      </c>
      <c r="N17" s="53"/>
      <c r="O17" s="53"/>
      <c r="P17" s="53"/>
      <c r="Q17" s="53"/>
      <c r="R17" s="53"/>
      <c r="S17" s="27">
        <f t="shared" si="0"/>
        <v>13588.06</v>
      </c>
      <c r="T17" s="53">
        <v>0</v>
      </c>
      <c r="U17" s="154">
        <v>5074.38</v>
      </c>
      <c r="V17" s="156" t="s">
        <v>162</v>
      </c>
      <c r="W17" s="153" t="s">
        <v>161</v>
      </c>
    </row>
    <row r="18" spans="1:23" s="3" customFormat="1" x14ac:dyDescent="0.25">
      <c r="A18" s="211"/>
      <c r="B18" s="57"/>
      <c r="C18" s="185"/>
      <c r="D18" s="221"/>
      <c r="E18" s="191"/>
      <c r="F18" s="188"/>
      <c r="G18" s="228"/>
      <c r="H18" s="52">
        <v>72879</v>
      </c>
      <c r="I18" s="28">
        <v>42850</v>
      </c>
      <c r="J18" s="53">
        <v>17326.919999999998</v>
      </c>
      <c r="K18" s="53">
        <v>17326.919999999998</v>
      </c>
      <c r="L18" s="53"/>
      <c r="M18" s="53">
        <v>17326.919999999998</v>
      </c>
      <c r="N18" s="53"/>
      <c r="O18" s="53"/>
      <c r="P18" s="53"/>
      <c r="Q18" s="53"/>
      <c r="R18" s="53"/>
      <c r="S18" s="27">
        <f t="shared" si="0"/>
        <v>0</v>
      </c>
      <c r="T18" s="53">
        <v>17326.919999999998</v>
      </c>
      <c r="U18" s="154">
        <v>11596.88</v>
      </c>
      <c r="V18" s="156" t="s">
        <v>163</v>
      </c>
      <c r="W18" s="153" t="s">
        <v>161</v>
      </c>
    </row>
    <row r="19" spans="1:23" s="3" customFormat="1" x14ac:dyDescent="0.25">
      <c r="A19" s="211"/>
      <c r="B19" s="57"/>
      <c r="C19" s="185"/>
      <c r="D19" s="221"/>
      <c r="E19" s="191"/>
      <c r="F19" s="188"/>
      <c r="G19" s="228"/>
      <c r="H19" s="52">
        <v>72878</v>
      </c>
      <c r="I19" s="28">
        <v>42850</v>
      </c>
      <c r="J19" s="53">
        <v>818.88</v>
      </c>
      <c r="K19" s="53">
        <v>818.88</v>
      </c>
      <c r="L19" s="53"/>
      <c r="M19" s="53">
        <v>818.88</v>
      </c>
      <c r="N19" s="53"/>
      <c r="O19" s="53"/>
      <c r="P19" s="53"/>
      <c r="Q19" s="53"/>
      <c r="R19" s="53"/>
      <c r="S19" s="27">
        <f t="shared" si="0"/>
        <v>0</v>
      </c>
      <c r="T19" s="53">
        <v>818.88</v>
      </c>
    </row>
    <row r="20" spans="1:23" s="3" customFormat="1" x14ac:dyDescent="0.25">
      <c r="A20" s="211"/>
      <c r="B20" s="57"/>
      <c r="C20" s="185"/>
      <c r="D20" s="221"/>
      <c r="E20" s="191"/>
      <c r="F20" s="188"/>
      <c r="G20" s="228"/>
      <c r="H20" s="52"/>
      <c r="I20" s="28"/>
      <c r="J20" s="53"/>
      <c r="K20" s="53"/>
      <c r="L20" s="53"/>
      <c r="M20" s="53"/>
      <c r="N20" s="53"/>
      <c r="O20" s="53"/>
      <c r="P20" s="53"/>
      <c r="Q20" s="53"/>
      <c r="R20" s="53"/>
      <c r="S20" s="27"/>
      <c r="T20" s="53"/>
    </row>
    <row r="21" spans="1:23" s="3" customFormat="1" x14ac:dyDescent="0.25">
      <c r="A21" s="235"/>
      <c r="B21" s="171" t="s">
        <v>1</v>
      </c>
      <c r="C21" s="194"/>
      <c r="D21" s="222"/>
      <c r="E21" s="192"/>
      <c r="F21" s="189"/>
      <c r="G21" s="229"/>
      <c r="H21" s="26"/>
      <c r="I21" s="51"/>
      <c r="J21" s="50">
        <f>SUM(J7:J20)</f>
        <v>64611.46</v>
      </c>
      <c r="K21" s="50">
        <f>SUM(K7:K20)</f>
        <v>64611.46</v>
      </c>
      <c r="L21" s="50">
        <f>SUM(L7:L20)</f>
        <v>4454.8599999999997</v>
      </c>
      <c r="M21" s="50">
        <f>SUM(M7:M20)</f>
        <v>60156.599999999991</v>
      </c>
      <c r="N21" s="50">
        <f t="shared" ref="N21:T21" si="1">SUM(N7:N20)</f>
        <v>0</v>
      </c>
      <c r="O21" s="50">
        <f t="shared" si="1"/>
        <v>0</v>
      </c>
      <c r="P21" s="50">
        <f t="shared" si="1"/>
        <v>0</v>
      </c>
      <c r="Q21" s="50">
        <f t="shared" si="1"/>
        <v>0</v>
      </c>
      <c r="R21" s="50">
        <f t="shared" si="1"/>
        <v>0</v>
      </c>
      <c r="S21" s="50">
        <f t="shared" si="1"/>
        <v>46465.66</v>
      </c>
      <c r="T21" s="50">
        <f t="shared" si="1"/>
        <v>18145.8</v>
      </c>
    </row>
    <row r="22" spans="1:23" s="3" customFormat="1" x14ac:dyDescent="0.25">
      <c r="A22" s="71"/>
      <c r="B22" s="124"/>
      <c r="C22" s="123"/>
      <c r="D22" s="144"/>
      <c r="E22" s="126"/>
      <c r="F22" s="125"/>
      <c r="G22" s="146"/>
      <c r="H22" s="52">
        <v>2400343</v>
      </c>
      <c r="I22" s="28">
        <v>43189</v>
      </c>
      <c r="J22" s="53">
        <v>4516.97</v>
      </c>
      <c r="K22" s="53">
        <v>4516.97</v>
      </c>
      <c r="L22" s="53">
        <v>4516.97</v>
      </c>
      <c r="M22" s="53"/>
      <c r="N22" s="53"/>
      <c r="O22" s="53"/>
      <c r="P22" s="53"/>
      <c r="Q22" s="53"/>
      <c r="R22" s="53"/>
      <c r="S22" s="27">
        <f t="shared" ref="S22:S40" si="2">J22-O22-P22-T22</f>
        <v>4516.97</v>
      </c>
      <c r="T22" s="53">
        <v>0</v>
      </c>
      <c r="U22" s="154">
        <v>14685.75</v>
      </c>
      <c r="V22" s="153" t="s">
        <v>178</v>
      </c>
      <c r="W22" s="153" t="s">
        <v>100</v>
      </c>
    </row>
    <row r="23" spans="1:23" s="3" customFormat="1" x14ac:dyDescent="0.25">
      <c r="A23" s="211">
        <v>2</v>
      </c>
      <c r="B23" s="186" t="s">
        <v>67</v>
      </c>
      <c r="C23" s="185"/>
      <c r="D23" s="221"/>
      <c r="E23" s="228"/>
      <c r="F23" s="188"/>
      <c r="G23" s="201"/>
      <c r="H23" s="52">
        <v>2400341</v>
      </c>
      <c r="I23" s="28">
        <v>43189</v>
      </c>
      <c r="J23" s="27">
        <v>22584.85</v>
      </c>
      <c r="K23" s="27">
        <v>22584.85</v>
      </c>
      <c r="L23" s="27">
        <v>22584.85</v>
      </c>
      <c r="M23" s="27"/>
      <c r="N23" s="27"/>
      <c r="O23" s="27"/>
      <c r="P23" s="27"/>
      <c r="Q23" s="27"/>
      <c r="R23" s="27"/>
      <c r="S23" s="27">
        <f t="shared" si="2"/>
        <v>22584.85</v>
      </c>
      <c r="T23" s="53">
        <v>0</v>
      </c>
      <c r="U23" s="154">
        <v>2470.02</v>
      </c>
      <c r="V23" s="156" t="s">
        <v>179</v>
      </c>
      <c r="W23" s="153" t="s">
        <v>100</v>
      </c>
    </row>
    <row r="24" spans="1:23" s="3" customFormat="1" x14ac:dyDescent="0.25">
      <c r="A24" s="211"/>
      <c r="B24" s="186"/>
      <c r="C24" s="185"/>
      <c r="D24" s="221"/>
      <c r="E24" s="228"/>
      <c r="F24" s="188"/>
      <c r="G24" s="201"/>
      <c r="H24" s="52">
        <v>2400342</v>
      </c>
      <c r="I24" s="28">
        <v>43189</v>
      </c>
      <c r="J24" s="53">
        <v>2470.02</v>
      </c>
      <c r="K24" s="53">
        <v>2470.02</v>
      </c>
      <c r="L24" s="53">
        <v>2470.02</v>
      </c>
      <c r="M24" s="53"/>
      <c r="N24" s="53"/>
      <c r="O24" s="53"/>
      <c r="P24" s="53"/>
      <c r="Q24" s="53"/>
      <c r="R24" s="53"/>
      <c r="S24" s="27">
        <f t="shared" si="2"/>
        <v>2470.02</v>
      </c>
      <c r="T24" s="53">
        <v>0</v>
      </c>
      <c r="U24" s="154">
        <v>170.33</v>
      </c>
      <c r="V24" s="156" t="s">
        <v>180</v>
      </c>
      <c r="W24" s="153" t="s">
        <v>100</v>
      </c>
    </row>
    <row r="25" spans="1:23" s="3" customFormat="1" x14ac:dyDescent="0.25">
      <c r="A25" s="211"/>
      <c r="B25" s="186"/>
      <c r="C25" s="185"/>
      <c r="D25" s="221"/>
      <c r="E25" s="228"/>
      <c r="F25" s="188"/>
      <c r="G25" s="201"/>
      <c r="H25" s="52">
        <v>2400339</v>
      </c>
      <c r="I25" s="28">
        <v>43189</v>
      </c>
      <c r="J25" s="53">
        <v>176.63</v>
      </c>
      <c r="K25" s="53">
        <v>176.63</v>
      </c>
      <c r="L25" s="53">
        <v>176.63</v>
      </c>
      <c r="M25" s="53"/>
      <c r="N25" s="53"/>
      <c r="O25" s="53"/>
      <c r="P25" s="53"/>
      <c r="Q25" s="53"/>
      <c r="R25" s="53"/>
      <c r="S25" s="27">
        <f t="shared" si="2"/>
        <v>176.63</v>
      </c>
      <c r="T25" s="53">
        <v>0</v>
      </c>
      <c r="U25" s="154">
        <v>4516.97</v>
      </c>
      <c r="V25" s="156" t="s">
        <v>181</v>
      </c>
      <c r="W25" s="153" t="s">
        <v>100</v>
      </c>
    </row>
    <row r="26" spans="1:23" s="3" customFormat="1" x14ac:dyDescent="0.25">
      <c r="A26" s="211"/>
      <c r="B26" s="186"/>
      <c r="C26" s="185"/>
      <c r="D26" s="221"/>
      <c r="E26" s="228"/>
      <c r="F26" s="188"/>
      <c r="G26" s="201"/>
      <c r="H26" s="52">
        <v>2400338</v>
      </c>
      <c r="I26" s="28">
        <v>43189</v>
      </c>
      <c r="J26" s="53">
        <v>170.33</v>
      </c>
      <c r="K26" s="53">
        <v>170.33</v>
      </c>
      <c r="L26" s="53">
        <v>170.33</v>
      </c>
      <c r="M26" s="53"/>
      <c r="N26" s="53"/>
      <c r="O26" s="53"/>
      <c r="P26" s="53"/>
      <c r="Q26" s="53"/>
      <c r="R26" s="53"/>
      <c r="S26" s="27">
        <f t="shared" si="2"/>
        <v>170.33</v>
      </c>
      <c r="T26" s="53">
        <v>0</v>
      </c>
      <c r="U26" s="154">
        <v>3974.25</v>
      </c>
      <c r="V26" s="156" t="s">
        <v>182</v>
      </c>
      <c r="W26" s="153" t="s">
        <v>100</v>
      </c>
    </row>
    <row r="27" spans="1:23" s="3" customFormat="1" x14ac:dyDescent="0.25">
      <c r="A27" s="211"/>
      <c r="B27" s="186"/>
      <c r="C27" s="185"/>
      <c r="D27" s="221"/>
      <c r="E27" s="228"/>
      <c r="F27" s="188"/>
      <c r="G27" s="201"/>
      <c r="H27" s="52">
        <v>2400337</v>
      </c>
      <c r="I27" s="28">
        <v>43189</v>
      </c>
      <c r="J27" s="53">
        <v>3974.25</v>
      </c>
      <c r="K27" s="53">
        <v>3974.25</v>
      </c>
      <c r="L27" s="53">
        <v>3974.25</v>
      </c>
      <c r="M27" s="53"/>
      <c r="N27" s="53"/>
      <c r="O27" s="53"/>
      <c r="P27" s="53"/>
      <c r="Q27" s="53"/>
      <c r="R27" s="53"/>
      <c r="S27" s="27">
        <f t="shared" si="2"/>
        <v>3974.25</v>
      </c>
      <c r="T27" s="53">
        <v>0</v>
      </c>
      <c r="U27" s="154">
        <v>176.63</v>
      </c>
      <c r="V27" s="156" t="s">
        <v>183</v>
      </c>
      <c r="W27" s="153" t="s">
        <v>100</v>
      </c>
    </row>
    <row r="28" spans="1:23" s="3" customFormat="1" x14ac:dyDescent="0.25">
      <c r="A28" s="211"/>
      <c r="B28" s="186"/>
      <c r="C28" s="185"/>
      <c r="D28" s="221"/>
      <c r="E28" s="228"/>
      <c r="F28" s="188"/>
      <c r="G28" s="201"/>
      <c r="H28" s="52">
        <v>2400340</v>
      </c>
      <c r="I28" s="28">
        <v>43189</v>
      </c>
      <c r="J28" s="53">
        <v>32420.04</v>
      </c>
      <c r="K28" s="53">
        <v>32420.04</v>
      </c>
      <c r="L28" s="53">
        <v>32420.04</v>
      </c>
      <c r="M28" s="53"/>
      <c r="N28" s="53"/>
      <c r="O28" s="53"/>
      <c r="P28" s="53"/>
      <c r="Q28" s="53"/>
      <c r="R28" s="53"/>
      <c r="S28" s="27">
        <f t="shared" si="2"/>
        <v>32420.04</v>
      </c>
      <c r="T28" s="53">
        <v>0</v>
      </c>
      <c r="U28" s="154">
        <v>22584.85</v>
      </c>
      <c r="V28" s="156" t="s">
        <v>184</v>
      </c>
      <c r="W28" s="153" t="s">
        <v>100</v>
      </c>
    </row>
    <row r="29" spans="1:23" s="3" customFormat="1" x14ac:dyDescent="0.25">
      <c r="A29" s="211"/>
      <c r="B29" s="186"/>
      <c r="C29" s="185"/>
      <c r="D29" s="221"/>
      <c r="E29" s="228"/>
      <c r="F29" s="188"/>
      <c r="G29" s="201"/>
      <c r="H29" s="52">
        <v>3500401</v>
      </c>
      <c r="I29" s="28">
        <v>43189</v>
      </c>
      <c r="J29" s="53">
        <v>300.08</v>
      </c>
      <c r="K29" s="53">
        <v>300.08</v>
      </c>
      <c r="L29" s="53">
        <v>300.08</v>
      </c>
      <c r="M29" s="53"/>
      <c r="N29" s="53"/>
      <c r="O29" s="53"/>
      <c r="P29" s="53"/>
      <c r="Q29" s="53"/>
      <c r="R29" s="53"/>
      <c r="S29" s="27">
        <f t="shared" si="2"/>
        <v>300.08</v>
      </c>
      <c r="T29" s="53">
        <v>0</v>
      </c>
      <c r="U29" s="154">
        <v>32420.04</v>
      </c>
      <c r="V29" s="156" t="s">
        <v>185</v>
      </c>
      <c r="W29" s="153" t="s">
        <v>100</v>
      </c>
    </row>
    <row r="30" spans="1:23" s="3" customFormat="1" x14ac:dyDescent="0.25">
      <c r="A30" s="211"/>
      <c r="B30" s="186"/>
      <c r="C30" s="185"/>
      <c r="D30" s="221"/>
      <c r="E30" s="228"/>
      <c r="F30" s="188"/>
      <c r="G30" s="201"/>
      <c r="H30" s="52">
        <v>1200427</v>
      </c>
      <c r="I30" s="28">
        <v>43220</v>
      </c>
      <c r="J30" s="53">
        <v>4759.04</v>
      </c>
      <c r="K30" s="53">
        <v>4759.04</v>
      </c>
      <c r="L30" s="53"/>
      <c r="M30" s="53">
        <v>4759.04</v>
      </c>
      <c r="N30" s="53"/>
      <c r="O30" s="53"/>
      <c r="P30" s="53"/>
      <c r="Q30" s="53"/>
      <c r="R30" s="53"/>
      <c r="S30" s="27">
        <f t="shared" si="2"/>
        <v>0</v>
      </c>
      <c r="T30" s="53">
        <v>4759.04</v>
      </c>
      <c r="U30" s="154"/>
      <c r="V30" s="156"/>
      <c r="W30" s="153"/>
    </row>
    <row r="31" spans="1:23" s="3" customFormat="1" x14ac:dyDescent="0.25">
      <c r="A31" s="211"/>
      <c r="B31" s="186"/>
      <c r="C31" s="185"/>
      <c r="D31" s="221"/>
      <c r="E31" s="228"/>
      <c r="F31" s="188"/>
      <c r="G31" s="201"/>
      <c r="H31" s="52">
        <v>62660288</v>
      </c>
      <c r="I31" s="28">
        <v>43217</v>
      </c>
      <c r="J31" s="53">
        <v>1171.51</v>
      </c>
      <c r="K31" s="53">
        <v>1171.51</v>
      </c>
      <c r="L31" s="53"/>
      <c r="M31" s="53">
        <v>1171.51</v>
      </c>
      <c r="N31" s="53"/>
      <c r="O31" s="53"/>
      <c r="P31" s="53"/>
      <c r="Q31" s="53"/>
      <c r="R31" s="53"/>
      <c r="S31" s="27">
        <f t="shared" si="2"/>
        <v>0</v>
      </c>
      <c r="T31" s="53">
        <v>1171.51</v>
      </c>
      <c r="U31" s="154"/>
      <c r="V31" s="156"/>
      <c r="W31" s="153"/>
    </row>
    <row r="32" spans="1:23" s="3" customFormat="1" x14ac:dyDescent="0.25">
      <c r="A32" s="211"/>
      <c r="B32" s="186"/>
      <c r="C32" s="185"/>
      <c r="D32" s="221"/>
      <c r="E32" s="228"/>
      <c r="F32" s="188"/>
      <c r="G32" s="201"/>
      <c r="H32" s="52">
        <v>2400336</v>
      </c>
      <c r="I32" s="28">
        <v>43192</v>
      </c>
      <c r="J32" s="53">
        <v>54447.77</v>
      </c>
      <c r="K32" s="53">
        <v>54447.77</v>
      </c>
      <c r="L32" s="53"/>
      <c r="M32" s="53">
        <v>54447.77</v>
      </c>
      <c r="N32" s="53"/>
      <c r="O32" s="53"/>
      <c r="P32" s="53"/>
      <c r="Q32" s="53"/>
      <c r="R32" s="53"/>
      <c r="S32" s="27">
        <f t="shared" si="2"/>
        <v>54447.77</v>
      </c>
      <c r="T32" s="53">
        <v>0</v>
      </c>
      <c r="U32" s="154"/>
      <c r="V32" s="156"/>
      <c r="W32" s="153"/>
    </row>
    <row r="33" spans="1:23" s="3" customFormat="1" x14ac:dyDescent="0.25">
      <c r="A33" s="211"/>
      <c r="B33" s="186"/>
      <c r="C33" s="185"/>
      <c r="D33" s="221"/>
      <c r="E33" s="228"/>
      <c r="F33" s="188"/>
      <c r="G33" s="201"/>
      <c r="H33" s="52">
        <v>2400347</v>
      </c>
      <c r="I33" s="28">
        <v>43220</v>
      </c>
      <c r="J33" s="53">
        <v>4163.5</v>
      </c>
      <c r="K33" s="53">
        <v>4163.5</v>
      </c>
      <c r="L33" s="53"/>
      <c r="M33" s="53">
        <v>4163.5</v>
      </c>
      <c r="N33" s="53"/>
      <c r="O33" s="53"/>
      <c r="P33" s="53"/>
      <c r="Q33" s="53"/>
      <c r="R33" s="53"/>
      <c r="S33" s="27">
        <f t="shared" si="2"/>
        <v>4163.5</v>
      </c>
      <c r="T33" s="53">
        <v>0</v>
      </c>
      <c r="U33" s="154"/>
      <c r="V33" s="156"/>
      <c r="W33" s="153"/>
    </row>
    <row r="34" spans="1:23" s="3" customFormat="1" x14ac:dyDescent="0.25">
      <c r="A34" s="211"/>
      <c r="B34" s="186"/>
      <c r="C34" s="185"/>
      <c r="D34" s="221"/>
      <c r="E34" s="228"/>
      <c r="F34" s="188"/>
      <c r="G34" s="201"/>
      <c r="H34" s="52">
        <v>2400348</v>
      </c>
      <c r="I34" s="28">
        <v>43220</v>
      </c>
      <c r="J34" s="53">
        <v>189.25</v>
      </c>
      <c r="K34" s="53">
        <v>189.25</v>
      </c>
      <c r="L34" s="53"/>
      <c r="M34" s="53">
        <v>189.25</v>
      </c>
      <c r="N34" s="53"/>
      <c r="O34" s="53"/>
      <c r="P34" s="53"/>
      <c r="Q34" s="53"/>
      <c r="R34" s="53"/>
      <c r="S34" s="27">
        <f t="shared" si="2"/>
        <v>189.25</v>
      </c>
      <c r="T34" s="53">
        <v>0</v>
      </c>
      <c r="U34" s="154"/>
      <c r="V34" s="156"/>
      <c r="W34" s="153"/>
    </row>
    <row r="35" spans="1:23" s="3" customFormat="1" x14ac:dyDescent="0.25">
      <c r="A35" s="211"/>
      <c r="B35" s="186"/>
      <c r="C35" s="185"/>
      <c r="D35" s="221"/>
      <c r="E35" s="228"/>
      <c r="F35" s="188"/>
      <c r="G35" s="201"/>
      <c r="H35" s="52">
        <v>2400349</v>
      </c>
      <c r="I35" s="28">
        <v>43220</v>
      </c>
      <c r="J35" s="53">
        <v>151.4</v>
      </c>
      <c r="K35" s="53">
        <v>151.4</v>
      </c>
      <c r="L35" s="53"/>
      <c r="M35" s="53">
        <v>151.4</v>
      </c>
      <c r="N35" s="53"/>
      <c r="O35" s="53"/>
      <c r="P35" s="53"/>
      <c r="Q35" s="53"/>
      <c r="R35" s="53"/>
      <c r="S35" s="27">
        <f t="shared" si="2"/>
        <v>151.4</v>
      </c>
      <c r="T35" s="53">
        <v>0</v>
      </c>
      <c r="U35" s="154"/>
      <c r="V35" s="156"/>
      <c r="W35" s="153"/>
    </row>
    <row r="36" spans="1:23" s="3" customFormat="1" x14ac:dyDescent="0.25">
      <c r="A36" s="211"/>
      <c r="B36" s="186"/>
      <c r="C36" s="185"/>
      <c r="D36" s="221"/>
      <c r="E36" s="228"/>
      <c r="F36" s="188"/>
      <c r="G36" s="201"/>
      <c r="H36" s="52">
        <v>2400350</v>
      </c>
      <c r="I36" s="28">
        <v>43220</v>
      </c>
      <c r="J36" s="53">
        <v>182.94</v>
      </c>
      <c r="K36" s="53">
        <v>182.94</v>
      </c>
      <c r="L36" s="53"/>
      <c r="M36" s="53">
        <v>182.94</v>
      </c>
      <c r="N36" s="53"/>
      <c r="O36" s="53"/>
      <c r="P36" s="53"/>
      <c r="Q36" s="53"/>
      <c r="R36" s="53"/>
      <c r="S36" s="27">
        <f t="shared" si="2"/>
        <v>182.94</v>
      </c>
      <c r="T36" s="53">
        <v>0</v>
      </c>
      <c r="U36" s="154"/>
      <c r="V36" s="156"/>
      <c r="W36" s="153"/>
    </row>
    <row r="37" spans="1:23" s="3" customFormat="1" x14ac:dyDescent="0.25">
      <c r="A37" s="211"/>
      <c r="B37" s="186"/>
      <c r="C37" s="185"/>
      <c r="D37" s="221"/>
      <c r="E37" s="228"/>
      <c r="F37" s="188"/>
      <c r="G37" s="201"/>
      <c r="H37" s="52">
        <v>2400351</v>
      </c>
      <c r="I37" s="28">
        <v>43220</v>
      </c>
      <c r="J37" s="53">
        <v>170.33</v>
      </c>
      <c r="K37" s="53">
        <v>170.33</v>
      </c>
      <c r="L37" s="53"/>
      <c r="M37" s="53">
        <v>170.33</v>
      </c>
      <c r="N37" s="53"/>
      <c r="O37" s="53"/>
      <c r="P37" s="53"/>
      <c r="Q37" s="53"/>
      <c r="R37" s="53"/>
      <c r="S37" s="27">
        <f t="shared" si="2"/>
        <v>170.33</v>
      </c>
      <c r="T37" s="53">
        <v>0</v>
      </c>
      <c r="U37" s="154"/>
      <c r="V37" s="156"/>
      <c r="W37" s="153"/>
    </row>
    <row r="38" spans="1:23" s="3" customFormat="1" x14ac:dyDescent="0.25">
      <c r="A38" s="211"/>
      <c r="B38" s="186"/>
      <c r="C38" s="185"/>
      <c r="D38" s="221"/>
      <c r="E38" s="228"/>
      <c r="F38" s="188"/>
      <c r="G38" s="201"/>
      <c r="H38" s="52">
        <v>2400346</v>
      </c>
      <c r="I38" s="28">
        <v>43220</v>
      </c>
      <c r="J38" s="53">
        <v>9033.94</v>
      </c>
      <c r="K38" s="53">
        <v>9033.94</v>
      </c>
      <c r="L38" s="53"/>
      <c r="M38" s="53">
        <v>9033.94</v>
      </c>
      <c r="N38" s="53"/>
      <c r="O38" s="53"/>
      <c r="P38" s="53"/>
      <c r="Q38" s="53"/>
      <c r="R38" s="53"/>
      <c r="S38" s="27">
        <f t="shared" si="2"/>
        <v>9033.94</v>
      </c>
      <c r="T38" s="53">
        <v>0</v>
      </c>
      <c r="U38" s="154"/>
      <c r="V38" s="156"/>
      <c r="W38" s="153"/>
    </row>
    <row r="39" spans="1:23" s="3" customFormat="1" x14ac:dyDescent="0.25">
      <c r="A39" s="211"/>
      <c r="B39" s="186"/>
      <c r="C39" s="185"/>
      <c r="D39" s="221"/>
      <c r="E39" s="228"/>
      <c r="F39" s="188"/>
      <c r="G39" s="201"/>
      <c r="H39" s="52">
        <v>2400344</v>
      </c>
      <c r="I39" s="28">
        <v>43220</v>
      </c>
      <c r="J39" s="53">
        <v>52807.14</v>
      </c>
      <c r="K39" s="53">
        <v>52807.14</v>
      </c>
      <c r="L39" s="53"/>
      <c r="M39" s="53">
        <v>52807.14</v>
      </c>
      <c r="N39" s="53"/>
      <c r="O39" s="53"/>
      <c r="P39" s="53"/>
      <c r="Q39" s="53"/>
      <c r="R39" s="53"/>
      <c r="S39" s="27">
        <v>4801.7700000000004</v>
      </c>
      <c r="T39" s="53">
        <f>K39-S39</f>
        <v>48005.369999999995</v>
      </c>
      <c r="U39" s="154"/>
      <c r="V39" s="156"/>
      <c r="W39" s="153"/>
    </row>
    <row r="40" spans="1:23" s="3" customFormat="1" x14ac:dyDescent="0.25">
      <c r="A40" s="211"/>
      <c r="B40" s="186"/>
      <c r="C40" s="185"/>
      <c r="D40" s="221"/>
      <c r="E40" s="228"/>
      <c r="F40" s="188"/>
      <c r="G40" s="201"/>
      <c r="H40" s="52">
        <v>2400345</v>
      </c>
      <c r="I40" s="28">
        <v>43220</v>
      </c>
      <c r="J40" s="27">
        <v>34116.550000000003</v>
      </c>
      <c r="K40" s="27">
        <v>34116.550000000003</v>
      </c>
      <c r="L40" s="27"/>
      <c r="M40" s="27">
        <v>34116.550000000003</v>
      </c>
      <c r="N40" s="27"/>
      <c r="O40" s="27"/>
      <c r="P40" s="27"/>
      <c r="Q40" s="27"/>
      <c r="R40" s="27"/>
      <c r="S40" s="27">
        <f t="shared" si="2"/>
        <v>34116.550000000003</v>
      </c>
      <c r="T40" s="27">
        <v>0</v>
      </c>
      <c r="U40" s="154">
        <v>300.08</v>
      </c>
      <c r="V40" s="156" t="s">
        <v>186</v>
      </c>
      <c r="W40" s="153" t="s">
        <v>100</v>
      </c>
    </row>
    <row r="41" spans="1:23" s="3" customFormat="1" x14ac:dyDescent="0.25">
      <c r="A41" s="17"/>
      <c r="B41" s="18" t="s">
        <v>1</v>
      </c>
      <c r="C41" s="72"/>
      <c r="D41" s="149"/>
      <c r="E41" s="73"/>
      <c r="F41" s="74"/>
      <c r="G41" s="73"/>
      <c r="H41" s="29"/>
      <c r="I41" s="30"/>
      <c r="J41" s="59">
        <f>SUM(J22:J40)</f>
        <v>227806.53999999998</v>
      </c>
      <c r="K41" s="59">
        <f>SUM(K22:K40)</f>
        <v>227806.53999999998</v>
      </c>
      <c r="L41" s="59">
        <f>SUM(L22:L40)</f>
        <v>66613.17</v>
      </c>
      <c r="M41" s="59">
        <f>SUM(M22:M40)</f>
        <v>161193.37</v>
      </c>
      <c r="N41" s="59">
        <f t="shared" ref="N41:T41" si="3">SUM(N22:N40)</f>
        <v>0</v>
      </c>
      <c r="O41" s="59">
        <f t="shared" si="3"/>
        <v>0</v>
      </c>
      <c r="P41" s="59">
        <f t="shared" si="3"/>
        <v>0</v>
      </c>
      <c r="Q41" s="59">
        <f t="shared" si="3"/>
        <v>0</v>
      </c>
      <c r="R41" s="59">
        <f t="shared" si="3"/>
        <v>0</v>
      </c>
      <c r="S41" s="59">
        <f t="shared" si="3"/>
        <v>173870.62</v>
      </c>
      <c r="T41" s="59">
        <f t="shared" si="3"/>
        <v>53935.92</v>
      </c>
      <c r="U41" s="154"/>
      <c r="V41" s="153"/>
      <c r="W41" s="153"/>
    </row>
    <row r="42" spans="1:23" s="3" customFormat="1" ht="15" customHeight="1" x14ac:dyDescent="0.25">
      <c r="A42" s="210">
        <v>3</v>
      </c>
      <c r="B42" s="183" t="s">
        <v>43</v>
      </c>
      <c r="C42" s="230" t="s">
        <v>20</v>
      </c>
      <c r="D42" s="210">
        <v>214</v>
      </c>
      <c r="E42" s="197" t="s">
        <v>4</v>
      </c>
      <c r="F42" s="197" t="s">
        <v>20</v>
      </c>
      <c r="G42" s="223" t="s">
        <v>42</v>
      </c>
      <c r="H42" s="26">
        <v>320180336</v>
      </c>
      <c r="I42" s="28">
        <v>43189</v>
      </c>
      <c r="J42" s="53">
        <v>3313.32</v>
      </c>
      <c r="K42" s="53">
        <v>3313.32</v>
      </c>
      <c r="L42" s="53">
        <v>3313.32</v>
      </c>
      <c r="M42" s="53"/>
      <c r="N42" s="53"/>
      <c r="O42" s="53"/>
      <c r="P42" s="53"/>
      <c r="Q42" s="53"/>
      <c r="R42" s="53"/>
      <c r="S42" s="27">
        <f>J42-O42-P42-T42-N42</f>
        <v>3313.32</v>
      </c>
      <c r="T42" s="53">
        <v>0</v>
      </c>
    </row>
    <row r="43" spans="1:23" s="3" customFormat="1" ht="15" customHeight="1" x14ac:dyDescent="0.25">
      <c r="A43" s="211"/>
      <c r="B43" s="184"/>
      <c r="C43" s="231"/>
      <c r="D43" s="211"/>
      <c r="E43" s="198"/>
      <c r="F43" s="198"/>
      <c r="G43" s="224"/>
      <c r="H43" s="26">
        <v>320180306</v>
      </c>
      <c r="I43" s="28">
        <v>43189</v>
      </c>
      <c r="J43" s="53">
        <v>7410.31</v>
      </c>
      <c r="K43" s="53">
        <v>7410.31</v>
      </c>
      <c r="L43" s="53">
        <v>7410.31</v>
      </c>
      <c r="M43" s="53"/>
      <c r="N43" s="53"/>
      <c r="O43" s="53"/>
      <c r="P43" s="53"/>
      <c r="Q43" s="53"/>
      <c r="R43" s="53"/>
      <c r="S43" s="27">
        <f>J43-O43-P43-T43-N43</f>
        <v>7410.31</v>
      </c>
      <c r="T43" s="53">
        <v>0</v>
      </c>
      <c r="U43" s="155">
        <v>3313.32</v>
      </c>
      <c r="V43" s="153" t="s">
        <v>167</v>
      </c>
      <c r="W43" s="153" t="s">
        <v>100</v>
      </c>
    </row>
    <row r="44" spans="1:23" s="3" customFormat="1" ht="15" customHeight="1" x14ac:dyDescent="0.25">
      <c r="A44" s="211"/>
      <c r="B44" s="184"/>
      <c r="C44" s="231"/>
      <c r="D44" s="211"/>
      <c r="E44" s="198"/>
      <c r="F44" s="198"/>
      <c r="G44" s="224"/>
      <c r="H44" s="26">
        <v>320180430</v>
      </c>
      <c r="I44" s="28">
        <v>43220</v>
      </c>
      <c r="J44" s="27">
        <v>2208.88</v>
      </c>
      <c r="K44" s="27">
        <v>2208.88</v>
      </c>
      <c r="L44" s="27"/>
      <c r="M44" s="27">
        <v>2208.88</v>
      </c>
      <c r="N44" s="27"/>
      <c r="O44" s="27"/>
      <c r="P44" s="27"/>
      <c r="Q44" s="27"/>
      <c r="R44" s="27"/>
      <c r="S44" s="27">
        <f t="shared" ref="S44:S46" si="4">J44-O44-P44-T44-N44</f>
        <v>0</v>
      </c>
      <c r="T44" s="27">
        <v>2208.88</v>
      </c>
      <c r="U44" s="155">
        <v>7410.31</v>
      </c>
      <c r="V44" s="153" t="s">
        <v>168</v>
      </c>
      <c r="W44" s="153" t="s">
        <v>100</v>
      </c>
    </row>
    <row r="45" spans="1:23" s="3" customFormat="1" x14ac:dyDescent="0.25">
      <c r="A45" s="211"/>
      <c r="B45" s="184"/>
      <c r="C45" s="231"/>
      <c r="D45" s="211"/>
      <c r="E45" s="198"/>
      <c r="F45" s="198"/>
      <c r="G45" s="224"/>
      <c r="H45" s="26">
        <v>320180377</v>
      </c>
      <c r="I45" s="28">
        <v>43220</v>
      </c>
      <c r="J45" s="53">
        <v>8466.56</v>
      </c>
      <c r="K45" s="53">
        <v>8466.56</v>
      </c>
      <c r="L45" s="53"/>
      <c r="M45" s="53">
        <v>8466.56</v>
      </c>
      <c r="N45" s="53"/>
      <c r="O45" s="53"/>
      <c r="P45" s="53"/>
      <c r="Q45" s="53"/>
      <c r="R45" s="53"/>
      <c r="S45" s="27">
        <f t="shared" si="4"/>
        <v>0</v>
      </c>
      <c r="T45" s="53">
        <v>8466.56</v>
      </c>
      <c r="U45" s="155">
        <v>30834.38</v>
      </c>
      <c r="V45" s="153" t="s">
        <v>169</v>
      </c>
      <c r="W45" s="153" t="s">
        <v>170</v>
      </c>
    </row>
    <row r="46" spans="1:23" s="3" customFormat="1" x14ac:dyDescent="0.25">
      <c r="A46" s="211"/>
      <c r="B46" s="184"/>
      <c r="C46" s="231"/>
      <c r="D46" s="211"/>
      <c r="E46" s="198"/>
      <c r="F46" s="198"/>
      <c r="G46" s="224"/>
      <c r="H46" s="26">
        <v>320180370</v>
      </c>
      <c r="I46" s="28">
        <v>43208</v>
      </c>
      <c r="J46" s="53">
        <v>28705.32</v>
      </c>
      <c r="K46" s="53">
        <v>28705.32</v>
      </c>
      <c r="L46" s="53"/>
      <c r="M46" s="53">
        <v>28705.32</v>
      </c>
      <c r="N46" s="53"/>
      <c r="O46" s="53"/>
      <c r="P46" s="53"/>
      <c r="Q46" s="53"/>
      <c r="R46" s="53"/>
      <c r="S46" s="27">
        <f t="shared" si="4"/>
        <v>28705.32</v>
      </c>
      <c r="T46" s="53">
        <v>0</v>
      </c>
    </row>
    <row r="47" spans="1:23" s="3" customFormat="1" x14ac:dyDescent="0.25">
      <c r="A47" s="211"/>
      <c r="B47" s="184"/>
      <c r="C47" s="231"/>
      <c r="D47" s="211"/>
      <c r="E47" s="198"/>
      <c r="F47" s="198"/>
      <c r="G47" s="224"/>
      <c r="H47" s="26"/>
      <c r="I47" s="28"/>
      <c r="J47" s="53"/>
      <c r="K47" s="53"/>
      <c r="L47" s="53"/>
      <c r="M47" s="53"/>
      <c r="N47" s="53"/>
      <c r="O47" s="53"/>
      <c r="P47" s="53"/>
      <c r="Q47" s="53"/>
      <c r="R47" s="53"/>
      <c r="S47" s="27"/>
      <c r="T47" s="53"/>
    </row>
    <row r="48" spans="1:23" s="3" customFormat="1" x14ac:dyDescent="0.25">
      <c r="A48" s="211"/>
      <c r="B48" s="184"/>
      <c r="C48" s="231"/>
      <c r="D48" s="211"/>
      <c r="E48" s="198"/>
      <c r="F48" s="198"/>
      <c r="G48" s="224"/>
      <c r="H48" s="26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32" s="3" customFormat="1" x14ac:dyDescent="0.25">
      <c r="A49" s="132"/>
      <c r="B49" s="14" t="s">
        <v>1</v>
      </c>
      <c r="C49" s="148"/>
      <c r="D49" s="132"/>
      <c r="E49" s="140"/>
      <c r="F49" s="128"/>
      <c r="G49" s="140"/>
      <c r="H49" s="31"/>
      <c r="I49" s="32"/>
      <c r="J49" s="58">
        <f t="shared" ref="J49:P49" si="5">SUM(J42:J48)</f>
        <v>50104.39</v>
      </c>
      <c r="K49" s="58">
        <f t="shared" si="5"/>
        <v>50104.39</v>
      </c>
      <c r="L49" s="58">
        <f t="shared" si="5"/>
        <v>10723.630000000001</v>
      </c>
      <c r="M49" s="58">
        <f t="shared" si="5"/>
        <v>39380.759999999995</v>
      </c>
      <c r="N49" s="163">
        <f t="shared" si="5"/>
        <v>0</v>
      </c>
      <c r="O49" s="58">
        <f t="shared" si="5"/>
        <v>0</v>
      </c>
      <c r="P49" s="58">
        <f t="shared" si="5"/>
        <v>0</v>
      </c>
      <c r="Q49" s="58"/>
      <c r="R49" s="58">
        <f>SUM(R42:R48)</f>
        <v>0</v>
      </c>
      <c r="S49" s="58">
        <f>SUM(S42:S48)</f>
        <v>39428.949999999997</v>
      </c>
      <c r="T49" s="58">
        <f>SUM(T42:T48)</f>
        <v>10675.439999999999</v>
      </c>
    </row>
    <row r="50" spans="1:32" s="3" customFormat="1" ht="15" customHeight="1" x14ac:dyDescent="0.25">
      <c r="A50" s="210">
        <v>4</v>
      </c>
      <c r="B50" s="183" t="s">
        <v>41</v>
      </c>
      <c r="C50" s="197" t="s">
        <v>35</v>
      </c>
      <c r="D50" s="205">
        <v>230</v>
      </c>
      <c r="E50" s="199" t="s">
        <v>4</v>
      </c>
      <c r="F50" s="197" t="s">
        <v>35</v>
      </c>
      <c r="G50" s="223" t="s">
        <v>40</v>
      </c>
      <c r="H50" s="52">
        <v>1392</v>
      </c>
      <c r="I50" s="28">
        <v>43189</v>
      </c>
      <c r="J50" s="42">
        <v>3290.1</v>
      </c>
      <c r="K50" s="42">
        <v>3290.1</v>
      </c>
      <c r="L50" s="42">
        <v>3290.1</v>
      </c>
      <c r="M50" s="42"/>
      <c r="N50" s="27">
        <v>3027.01</v>
      </c>
      <c r="O50" s="42"/>
      <c r="P50" s="42"/>
      <c r="Q50" s="42"/>
      <c r="R50" s="42"/>
      <c r="S50" s="178">
        <v>263.08999999999997</v>
      </c>
      <c r="T50" s="42">
        <v>0</v>
      </c>
      <c r="U50" s="155">
        <v>3290.1</v>
      </c>
      <c r="V50" s="153" t="s">
        <v>148</v>
      </c>
      <c r="W50" s="153" t="s">
        <v>100</v>
      </c>
    </row>
    <row r="51" spans="1:32" s="3" customFormat="1" x14ac:dyDescent="0.25">
      <c r="A51" s="211"/>
      <c r="B51" s="184"/>
      <c r="C51" s="198"/>
      <c r="D51" s="202"/>
      <c r="E51" s="200"/>
      <c r="F51" s="198"/>
      <c r="G51" s="224"/>
      <c r="H51" s="52">
        <v>1410</v>
      </c>
      <c r="I51" s="28">
        <v>43220</v>
      </c>
      <c r="J51" s="52">
        <v>2392.8000000000002</v>
      </c>
      <c r="K51" s="52">
        <v>2392.8000000000002</v>
      </c>
      <c r="L51" s="52"/>
      <c r="M51" s="52">
        <v>2392.8000000000002</v>
      </c>
      <c r="N51" s="52"/>
      <c r="O51" s="52"/>
      <c r="P51" s="52"/>
      <c r="Q51" s="52"/>
      <c r="R51" s="52"/>
      <c r="S51" s="27">
        <f>J51-O51-P51-T51-N51</f>
        <v>0</v>
      </c>
      <c r="T51" s="52">
        <v>2392.8000000000002</v>
      </c>
      <c r="AD51" s="154">
        <v>2392.8000000000002</v>
      </c>
      <c r="AE51" s="177" t="s">
        <v>250</v>
      </c>
      <c r="AF51" s="153" t="s">
        <v>209</v>
      </c>
    </row>
    <row r="52" spans="1:32" s="3" customFormat="1" x14ac:dyDescent="0.25">
      <c r="A52" s="211"/>
      <c r="B52" s="184"/>
      <c r="C52" s="198"/>
      <c r="D52" s="202"/>
      <c r="E52" s="200"/>
      <c r="F52" s="198"/>
      <c r="G52" s="224"/>
      <c r="H52" s="52"/>
      <c r="I52" s="28"/>
      <c r="J52" s="42"/>
      <c r="K52" s="42"/>
      <c r="L52" s="42"/>
      <c r="M52" s="42"/>
      <c r="N52" s="42"/>
      <c r="O52" s="42"/>
      <c r="P52" s="42"/>
      <c r="Q52" s="42"/>
      <c r="R52" s="42"/>
      <c r="S52" s="27"/>
      <c r="T52" s="42"/>
    </row>
    <row r="53" spans="1:32" s="3" customFormat="1" x14ac:dyDescent="0.25">
      <c r="A53" s="211"/>
      <c r="B53" s="184"/>
      <c r="C53" s="198"/>
      <c r="D53" s="202"/>
      <c r="E53" s="200"/>
      <c r="F53" s="198"/>
      <c r="G53" s="224"/>
      <c r="H53" s="52"/>
      <c r="I53" s="28"/>
      <c r="J53" s="52"/>
      <c r="K53" s="52"/>
      <c r="L53" s="52"/>
      <c r="M53" s="52"/>
      <c r="N53" s="52"/>
      <c r="O53" s="52"/>
      <c r="P53" s="52"/>
      <c r="Q53" s="52"/>
      <c r="R53" s="52"/>
      <c r="S53" s="27"/>
      <c r="T53" s="52"/>
    </row>
    <row r="54" spans="1:32" s="3" customFormat="1" x14ac:dyDescent="0.25">
      <c r="A54" s="132"/>
      <c r="B54" s="14" t="s">
        <v>1</v>
      </c>
      <c r="C54" s="148"/>
      <c r="D54" s="132"/>
      <c r="E54" s="140"/>
      <c r="F54" s="128"/>
      <c r="G54" s="140"/>
      <c r="H54" s="31"/>
      <c r="I54" s="32"/>
      <c r="J54" s="58">
        <f>SUM(J50:J53)</f>
        <v>5682.9</v>
      </c>
      <c r="K54" s="58">
        <f t="shared" ref="K54:T54" si="6">SUM(K50:K53)</f>
        <v>5682.9</v>
      </c>
      <c r="L54" s="58">
        <f t="shared" si="6"/>
        <v>3290.1</v>
      </c>
      <c r="M54" s="58">
        <f t="shared" si="6"/>
        <v>2392.8000000000002</v>
      </c>
      <c r="N54" s="58">
        <f t="shared" si="6"/>
        <v>3027.01</v>
      </c>
      <c r="O54" s="58">
        <f t="shared" si="6"/>
        <v>0</v>
      </c>
      <c r="P54" s="58">
        <f t="shared" si="6"/>
        <v>0</v>
      </c>
      <c r="Q54" s="58">
        <f t="shared" si="6"/>
        <v>0</v>
      </c>
      <c r="R54" s="58">
        <f t="shared" si="6"/>
        <v>0</v>
      </c>
      <c r="S54" s="58">
        <f t="shared" si="6"/>
        <v>263.08999999999997</v>
      </c>
      <c r="T54" s="49">
        <f t="shared" si="6"/>
        <v>2392.8000000000002</v>
      </c>
    </row>
    <row r="55" spans="1:32" s="3" customFormat="1" ht="15" customHeight="1" x14ac:dyDescent="0.25">
      <c r="A55" s="210">
        <v>5</v>
      </c>
      <c r="B55" s="183" t="s">
        <v>39</v>
      </c>
      <c r="C55" s="197" t="s">
        <v>35</v>
      </c>
      <c r="D55" s="210">
        <v>24</v>
      </c>
      <c r="E55" s="197" t="s">
        <v>4</v>
      </c>
      <c r="F55" s="197" t="s">
        <v>35</v>
      </c>
      <c r="G55" s="223" t="s">
        <v>38</v>
      </c>
      <c r="H55" s="31">
        <v>91818</v>
      </c>
      <c r="I55" s="28">
        <v>43190</v>
      </c>
      <c r="J55" s="27">
        <v>3893.08</v>
      </c>
      <c r="K55" s="27">
        <v>3893.08</v>
      </c>
      <c r="L55" s="27">
        <v>3893.08</v>
      </c>
      <c r="M55" s="27"/>
      <c r="N55" s="27"/>
      <c r="O55" s="45"/>
      <c r="P55" s="45"/>
      <c r="Q55" s="45"/>
      <c r="R55" s="45"/>
      <c r="S55" s="27">
        <f>J55-O55-P55-T55</f>
        <v>3893.08</v>
      </c>
      <c r="T55" s="27">
        <v>0</v>
      </c>
      <c r="U55" s="155">
        <v>3893.08</v>
      </c>
      <c r="V55" s="153" t="s">
        <v>190</v>
      </c>
      <c r="W55" s="153" t="s">
        <v>139</v>
      </c>
    </row>
    <row r="56" spans="1:32" s="3" customFormat="1" x14ac:dyDescent="0.25">
      <c r="A56" s="211"/>
      <c r="B56" s="184"/>
      <c r="C56" s="198"/>
      <c r="D56" s="211"/>
      <c r="E56" s="198"/>
      <c r="F56" s="198"/>
      <c r="G56" s="224"/>
      <c r="H56" s="31">
        <v>91819</v>
      </c>
      <c r="I56" s="28">
        <v>43213</v>
      </c>
      <c r="J56" s="52">
        <v>7786.16</v>
      </c>
      <c r="K56" s="52">
        <v>7786.16</v>
      </c>
      <c r="L56" s="52"/>
      <c r="M56" s="52">
        <v>7786.16</v>
      </c>
      <c r="N56" s="52"/>
      <c r="O56" s="52"/>
      <c r="P56" s="52"/>
      <c r="Q56" s="52"/>
      <c r="R56" s="52"/>
      <c r="S56" s="27">
        <f>J56-O56-P56-T56</f>
        <v>7786.16</v>
      </c>
      <c r="T56" s="52">
        <v>0</v>
      </c>
      <c r="U56" s="155">
        <v>22385.21</v>
      </c>
      <c r="V56" s="153" t="s">
        <v>191</v>
      </c>
      <c r="W56" s="153" t="s">
        <v>192</v>
      </c>
    </row>
    <row r="57" spans="1:32" s="3" customFormat="1" x14ac:dyDescent="0.25">
      <c r="A57" s="211"/>
      <c r="B57" s="184"/>
      <c r="C57" s="198"/>
      <c r="D57" s="211"/>
      <c r="E57" s="198"/>
      <c r="F57" s="198"/>
      <c r="G57" s="224"/>
      <c r="H57" s="31">
        <v>91820</v>
      </c>
      <c r="I57" s="28">
        <v>43215</v>
      </c>
      <c r="J57" s="53">
        <v>6812.89</v>
      </c>
      <c r="K57" s="53">
        <v>6812.89</v>
      </c>
      <c r="L57" s="53"/>
      <c r="M57" s="53">
        <v>6812.89</v>
      </c>
      <c r="N57" s="53"/>
      <c r="O57" s="53"/>
      <c r="P57" s="53"/>
      <c r="Q57" s="53"/>
      <c r="R57" s="53"/>
      <c r="S57" s="27">
        <f>J57-O57-P57-T57</f>
        <v>0</v>
      </c>
      <c r="T57" s="53">
        <v>6812.89</v>
      </c>
      <c r="U57" s="155">
        <v>19465.400000000001</v>
      </c>
      <c r="V57" s="153" t="s">
        <v>193</v>
      </c>
      <c r="W57" s="153" t="s">
        <v>194</v>
      </c>
    </row>
    <row r="58" spans="1:32" s="3" customFormat="1" x14ac:dyDescent="0.25">
      <c r="A58" s="211"/>
      <c r="B58" s="184"/>
      <c r="C58" s="198"/>
      <c r="D58" s="211"/>
      <c r="E58" s="198"/>
      <c r="F58" s="198"/>
      <c r="G58" s="224"/>
      <c r="H58" s="31"/>
      <c r="I58" s="28"/>
      <c r="J58" s="27"/>
      <c r="K58" s="27"/>
      <c r="L58" s="27"/>
      <c r="M58" s="27"/>
      <c r="N58" s="27"/>
      <c r="O58" s="45"/>
      <c r="P58" s="45"/>
      <c r="Q58" s="45"/>
      <c r="R58" s="45"/>
      <c r="S58" s="27"/>
      <c r="T58" s="27"/>
    </row>
    <row r="59" spans="1:32" s="3" customFormat="1" x14ac:dyDescent="0.25">
      <c r="A59" s="211"/>
      <c r="B59" s="184"/>
      <c r="C59" s="198"/>
      <c r="D59" s="211"/>
      <c r="E59" s="198"/>
      <c r="F59" s="198"/>
      <c r="G59" s="224"/>
      <c r="H59" s="31"/>
      <c r="I59" s="28"/>
      <c r="J59" s="27"/>
      <c r="K59" s="27"/>
      <c r="L59" s="27"/>
      <c r="M59" s="27"/>
      <c r="N59" s="27"/>
      <c r="O59" s="45"/>
      <c r="P59" s="45"/>
      <c r="Q59" s="45"/>
      <c r="R59" s="45"/>
      <c r="S59" s="27"/>
      <c r="T59" s="27"/>
    </row>
    <row r="60" spans="1:32" s="3" customFormat="1" x14ac:dyDescent="0.25">
      <c r="A60" s="132"/>
      <c r="B60" s="14" t="s">
        <v>1</v>
      </c>
      <c r="C60" s="148"/>
      <c r="D60" s="132"/>
      <c r="E60" s="75"/>
      <c r="F60" s="128"/>
      <c r="G60" s="140"/>
      <c r="H60" s="31"/>
      <c r="I60" s="32"/>
      <c r="J60" s="58">
        <f t="shared" ref="J60:P60" si="7">SUM(J55:J59)</f>
        <v>18492.13</v>
      </c>
      <c r="K60" s="58">
        <f t="shared" si="7"/>
        <v>18492.13</v>
      </c>
      <c r="L60" s="58">
        <f t="shared" si="7"/>
        <v>3893.08</v>
      </c>
      <c r="M60" s="58">
        <f t="shared" si="7"/>
        <v>14599.05</v>
      </c>
      <c r="N60" s="58">
        <f t="shared" si="7"/>
        <v>0</v>
      </c>
      <c r="O60" s="58">
        <f t="shared" si="7"/>
        <v>0</v>
      </c>
      <c r="P60" s="58">
        <f t="shared" si="7"/>
        <v>0</v>
      </c>
      <c r="Q60" s="58"/>
      <c r="R60" s="58">
        <f>SUM(R55:R59)</f>
        <v>0</v>
      </c>
      <c r="S60" s="58">
        <f>SUM(S55:S59)</f>
        <v>11679.24</v>
      </c>
      <c r="T60" s="58">
        <f>SUM(T55:T59)</f>
        <v>6812.89</v>
      </c>
    </row>
    <row r="61" spans="1:32" s="3" customFormat="1" ht="15" customHeight="1" x14ac:dyDescent="0.25">
      <c r="A61" s="210">
        <v>6</v>
      </c>
      <c r="B61" s="183" t="s">
        <v>37</v>
      </c>
      <c r="C61" s="230" t="s">
        <v>3</v>
      </c>
      <c r="D61" s="210">
        <v>215</v>
      </c>
      <c r="E61" s="212" t="s">
        <v>4</v>
      </c>
      <c r="F61" s="197" t="s">
        <v>3</v>
      </c>
      <c r="G61" s="223" t="s">
        <v>36</v>
      </c>
      <c r="H61" s="29">
        <v>1442730</v>
      </c>
      <c r="I61" s="28">
        <v>43189</v>
      </c>
      <c r="J61" s="45">
        <v>12652.51</v>
      </c>
      <c r="K61" s="45">
        <v>12652.51</v>
      </c>
      <c r="L61" s="45">
        <v>12652.51</v>
      </c>
      <c r="M61" s="45"/>
      <c r="N61" s="45"/>
      <c r="O61" s="45"/>
      <c r="P61" s="45"/>
      <c r="Q61" s="45"/>
      <c r="R61" s="45"/>
      <c r="S61" s="27">
        <f>J61-O61-P61-T61</f>
        <v>12652.51</v>
      </c>
      <c r="T61" s="45">
        <v>0</v>
      </c>
      <c r="U61" s="155">
        <v>1288.73</v>
      </c>
      <c r="V61" s="153" t="s">
        <v>136</v>
      </c>
      <c r="W61" s="153" t="s">
        <v>100</v>
      </c>
    </row>
    <row r="62" spans="1:32" s="3" customFormat="1" x14ac:dyDescent="0.25">
      <c r="A62" s="211"/>
      <c r="B62" s="184"/>
      <c r="C62" s="231"/>
      <c r="D62" s="211"/>
      <c r="E62" s="213"/>
      <c r="F62" s="198"/>
      <c r="G62" s="224"/>
      <c r="H62" s="29">
        <v>1442729</v>
      </c>
      <c r="I62" s="28">
        <v>43189</v>
      </c>
      <c r="J62" s="27">
        <v>1288.73</v>
      </c>
      <c r="K62" s="27">
        <v>1288.73</v>
      </c>
      <c r="L62" s="27">
        <v>1288.73</v>
      </c>
      <c r="M62" s="27"/>
      <c r="N62" s="27"/>
      <c r="O62" s="27"/>
      <c r="P62" s="27"/>
      <c r="Q62" s="27"/>
      <c r="R62" s="27"/>
      <c r="S62" s="27">
        <f>J62-O62-P62-T62</f>
        <v>0</v>
      </c>
      <c r="T62" s="27">
        <v>1288.73</v>
      </c>
      <c r="U62" s="155">
        <v>12652.51</v>
      </c>
      <c r="V62" s="153" t="s">
        <v>137</v>
      </c>
      <c r="W62" s="153" t="s">
        <v>100</v>
      </c>
      <c r="AD62" s="154">
        <v>22385.21</v>
      </c>
      <c r="AE62" s="177" t="s">
        <v>225</v>
      </c>
      <c r="AF62" s="153" t="s">
        <v>209</v>
      </c>
    </row>
    <row r="63" spans="1:32" s="3" customFormat="1" x14ac:dyDescent="0.25">
      <c r="A63" s="211"/>
      <c r="B63" s="184"/>
      <c r="C63" s="231"/>
      <c r="D63" s="211"/>
      <c r="E63" s="213"/>
      <c r="F63" s="198"/>
      <c r="G63" s="224"/>
      <c r="H63" s="29">
        <v>1445905</v>
      </c>
      <c r="I63" s="28">
        <v>43220</v>
      </c>
      <c r="J63" s="27">
        <v>22385.21</v>
      </c>
      <c r="K63" s="27">
        <v>22385.21</v>
      </c>
      <c r="L63" s="27"/>
      <c r="M63" s="27">
        <v>22385.21</v>
      </c>
      <c r="N63" s="27"/>
      <c r="O63" s="27"/>
      <c r="P63" s="27"/>
      <c r="Q63" s="27"/>
      <c r="R63" s="27"/>
      <c r="S63" s="27">
        <f>J63-O63-P63-T63</f>
        <v>0</v>
      </c>
      <c r="T63" s="27">
        <v>22385.21</v>
      </c>
    </row>
    <row r="64" spans="1:32" s="3" customFormat="1" x14ac:dyDescent="0.25">
      <c r="A64" s="12"/>
      <c r="B64" s="18" t="s">
        <v>1</v>
      </c>
      <c r="C64" s="76"/>
      <c r="D64" s="12"/>
      <c r="E64" s="12"/>
      <c r="F64" s="77"/>
      <c r="G64" s="132"/>
      <c r="H64" s="31"/>
      <c r="I64" s="32"/>
      <c r="J64" s="58">
        <f t="shared" ref="J64:P64" si="8">SUM(J61:J63)</f>
        <v>36326.449999999997</v>
      </c>
      <c r="K64" s="58">
        <f t="shared" si="8"/>
        <v>36326.449999999997</v>
      </c>
      <c r="L64" s="58">
        <f t="shared" si="8"/>
        <v>13941.24</v>
      </c>
      <c r="M64" s="58">
        <f t="shared" si="8"/>
        <v>22385.21</v>
      </c>
      <c r="N64" s="58">
        <f t="shared" si="8"/>
        <v>0</v>
      </c>
      <c r="O64" s="58">
        <f t="shared" si="8"/>
        <v>0</v>
      </c>
      <c r="P64" s="58">
        <f t="shared" si="8"/>
        <v>0</v>
      </c>
      <c r="Q64" s="58"/>
      <c r="R64" s="58">
        <v>0</v>
      </c>
      <c r="S64" s="58">
        <f>SUM(S61:S63)</f>
        <v>12652.51</v>
      </c>
      <c r="T64" s="58">
        <f>SUM(T61:T63)</f>
        <v>23673.94</v>
      </c>
    </row>
    <row r="65" spans="1:32" s="3" customFormat="1" ht="15" customHeight="1" x14ac:dyDescent="0.25">
      <c r="A65" s="210">
        <v>7</v>
      </c>
      <c r="B65" s="183" t="s">
        <v>71</v>
      </c>
      <c r="C65" s="214" t="s">
        <v>35</v>
      </c>
      <c r="D65" s="210">
        <v>41</v>
      </c>
      <c r="E65" s="212" t="s">
        <v>4</v>
      </c>
      <c r="F65" s="199" t="s">
        <v>35</v>
      </c>
      <c r="G65" s="197" t="s">
        <v>34</v>
      </c>
      <c r="H65" s="52">
        <v>1116661108</v>
      </c>
      <c r="I65" s="28">
        <v>43208</v>
      </c>
      <c r="J65" s="176">
        <v>3044.4</v>
      </c>
      <c r="K65" s="176">
        <v>3044.4</v>
      </c>
      <c r="L65" s="176"/>
      <c r="M65" s="176">
        <v>3044.4</v>
      </c>
      <c r="N65" s="45"/>
      <c r="O65" s="45"/>
      <c r="P65" s="45"/>
      <c r="Q65" s="45"/>
      <c r="R65" s="45"/>
      <c r="S65" s="27">
        <f>J65-O65-P65-T65</f>
        <v>3044.4</v>
      </c>
      <c r="T65" s="176">
        <v>0</v>
      </c>
      <c r="U65" s="155">
        <v>3044.4</v>
      </c>
      <c r="V65" s="153" t="s">
        <v>189</v>
      </c>
      <c r="W65" s="153" t="s">
        <v>146</v>
      </c>
    </row>
    <row r="66" spans="1:32" s="3" customFormat="1" x14ac:dyDescent="0.25">
      <c r="A66" s="211"/>
      <c r="B66" s="184"/>
      <c r="C66" s="215"/>
      <c r="D66" s="211"/>
      <c r="E66" s="213"/>
      <c r="F66" s="200"/>
      <c r="G66" s="198"/>
      <c r="H66" s="52">
        <v>1116664552</v>
      </c>
      <c r="I66" s="28">
        <v>43217</v>
      </c>
      <c r="J66" s="176">
        <v>253.7</v>
      </c>
      <c r="K66" s="176">
        <v>253.7</v>
      </c>
      <c r="L66" s="176"/>
      <c r="M66" s="176">
        <v>253.7</v>
      </c>
      <c r="N66" s="45"/>
      <c r="O66" s="45"/>
      <c r="P66" s="45"/>
      <c r="Q66" s="45"/>
      <c r="R66" s="45"/>
      <c r="S66" s="27">
        <f>J66-O66-P66-T66</f>
        <v>0</v>
      </c>
      <c r="T66" s="176">
        <v>253.7</v>
      </c>
    </row>
    <row r="67" spans="1:32" s="3" customFormat="1" x14ac:dyDescent="0.25">
      <c r="A67" s="211"/>
      <c r="B67" s="184"/>
      <c r="C67" s="215"/>
      <c r="D67" s="211"/>
      <c r="E67" s="213"/>
      <c r="F67" s="200"/>
      <c r="G67" s="198"/>
      <c r="H67" s="52">
        <v>1116664213</v>
      </c>
      <c r="I67" s="28">
        <v>43216</v>
      </c>
      <c r="J67" s="44">
        <v>2790.7</v>
      </c>
      <c r="K67" s="44">
        <v>2790.7</v>
      </c>
      <c r="L67" s="44"/>
      <c r="M67" s="44">
        <v>2790.7</v>
      </c>
      <c r="N67" s="44"/>
      <c r="O67" s="44"/>
      <c r="P67" s="44"/>
      <c r="Q67" s="44"/>
      <c r="R67" s="44"/>
      <c r="S67" s="27">
        <v>0</v>
      </c>
      <c r="T67" s="44">
        <v>2790.7</v>
      </c>
    </row>
    <row r="68" spans="1:32" s="3" customFormat="1" x14ac:dyDescent="0.25">
      <c r="A68" s="17"/>
      <c r="B68" s="138" t="s">
        <v>1</v>
      </c>
      <c r="C68" s="78"/>
      <c r="D68" s="79"/>
      <c r="E68" s="80"/>
      <c r="F68" s="81"/>
      <c r="G68" s="80"/>
      <c r="H68" s="29"/>
      <c r="I68" s="30"/>
      <c r="J68" s="49">
        <f>SUM(J65:J67)</f>
        <v>6088.7999999999993</v>
      </c>
      <c r="K68" s="49">
        <f>SUM(K65:K67)</f>
        <v>6088.7999999999993</v>
      </c>
      <c r="L68" s="49">
        <f>SUM(L65:L67)</f>
        <v>0</v>
      </c>
      <c r="M68" s="49">
        <f>SUM(M65:M67)</f>
        <v>6088.7999999999993</v>
      </c>
      <c r="N68" s="49"/>
      <c r="O68" s="49">
        <f>SUM(O65:O67)</f>
        <v>0</v>
      </c>
      <c r="P68" s="49">
        <f>SUM(P65:P67)</f>
        <v>0</v>
      </c>
      <c r="Q68" s="49"/>
      <c r="R68" s="49">
        <v>0</v>
      </c>
      <c r="S68" s="49">
        <f>SUM(S65:S67)</f>
        <v>3044.4</v>
      </c>
      <c r="T68" s="49">
        <f>SUM(T65:T67)</f>
        <v>3044.3999999999996</v>
      </c>
    </row>
    <row r="69" spans="1:32" s="3" customFormat="1" x14ac:dyDescent="0.25">
      <c r="A69" s="46"/>
      <c r="B69" s="138"/>
      <c r="C69" s="142"/>
      <c r="D69" s="151"/>
      <c r="E69" s="134"/>
      <c r="F69" s="130"/>
      <c r="G69" s="135"/>
      <c r="H69" s="52">
        <v>17422</v>
      </c>
      <c r="I69" s="28">
        <v>43202</v>
      </c>
      <c r="J69" s="53">
        <v>18546.5</v>
      </c>
      <c r="K69" s="53">
        <v>18168</v>
      </c>
      <c r="L69" s="53"/>
      <c r="M69" s="53">
        <v>18168</v>
      </c>
      <c r="N69" s="52"/>
      <c r="O69" s="52"/>
      <c r="P69" s="52">
        <v>378.5</v>
      </c>
      <c r="Q69" s="52"/>
      <c r="R69" s="52"/>
      <c r="S69" s="27">
        <f t="shared" ref="S69:S75" si="9">J69-O69-P69-T69</f>
        <v>18168</v>
      </c>
      <c r="T69" s="53">
        <v>0</v>
      </c>
      <c r="U69" s="154">
        <v>365.4</v>
      </c>
      <c r="V69" s="153" t="s">
        <v>171</v>
      </c>
      <c r="W69" s="153" t="s">
        <v>172</v>
      </c>
    </row>
    <row r="70" spans="1:32" s="3" customFormat="1" x14ac:dyDescent="0.25">
      <c r="A70" s="232">
        <v>8</v>
      </c>
      <c r="B70" s="184" t="s">
        <v>33</v>
      </c>
      <c r="C70" s="195"/>
      <c r="D70" s="223"/>
      <c r="E70" s="223"/>
      <c r="F70" s="197"/>
      <c r="G70" s="82" t="s">
        <v>7</v>
      </c>
      <c r="H70" s="52">
        <v>17427</v>
      </c>
      <c r="I70" s="28">
        <v>43202</v>
      </c>
      <c r="J70" s="53">
        <v>1135.5</v>
      </c>
      <c r="K70" s="53">
        <v>1135.5</v>
      </c>
      <c r="L70" s="53"/>
      <c r="M70" s="53">
        <v>1135.5</v>
      </c>
      <c r="N70" s="52"/>
      <c r="O70" s="52"/>
      <c r="P70" s="52"/>
      <c r="Q70" s="52"/>
      <c r="R70" s="52"/>
      <c r="S70" s="27">
        <f t="shared" si="9"/>
        <v>1135.5</v>
      </c>
      <c r="T70" s="53">
        <v>0</v>
      </c>
      <c r="U70" s="154">
        <v>18168</v>
      </c>
      <c r="V70" s="153" t="s">
        <v>173</v>
      </c>
      <c r="W70" s="153" t="s">
        <v>172</v>
      </c>
    </row>
    <row r="71" spans="1:32" s="3" customFormat="1" x14ac:dyDescent="0.25">
      <c r="A71" s="232"/>
      <c r="B71" s="184"/>
      <c r="C71" s="196"/>
      <c r="D71" s="224"/>
      <c r="E71" s="224"/>
      <c r="F71" s="198"/>
      <c r="G71" s="82"/>
      <c r="H71" s="52">
        <v>17426</v>
      </c>
      <c r="I71" s="28">
        <v>43202</v>
      </c>
      <c r="J71" s="53">
        <v>176.4</v>
      </c>
      <c r="K71" s="53">
        <v>176.4</v>
      </c>
      <c r="L71" s="53"/>
      <c r="M71" s="53">
        <v>176.4</v>
      </c>
      <c r="N71" s="53"/>
      <c r="O71" s="53"/>
      <c r="P71" s="53"/>
      <c r="Q71" s="53"/>
      <c r="R71" s="53"/>
      <c r="S71" s="27">
        <f t="shared" si="9"/>
        <v>176.4</v>
      </c>
      <c r="T71" s="53">
        <v>0</v>
      </c>
      <c r="U71" s="154">
        <v>126</v>
      </c>
      <c r="V71" s="153" t="s">
        <v>174</v>
      </c>
      <c r="W71" s="153" t="s">
        <v>172</v>
      </c>
    </row>
    <row r="72" spans="1:32" s="3" customFormat="1" x14ac:dyDescent="0.25">
      <c r="A72" s="232"/>
      <c r="B72" s="184"/>
      <c r="C72" s="196"/>
      <c r="D72" s="224"/>
      <c r="E72" s="224"/>
      <c r="F72" s="198"/>
      <c r="G72" s="82"/>
      <c r="H72" s="52">
        <v>17424</v>
      </c>
      <c r="I72" s="28">
        <v>43202</v>
      </c>
      <c r="J72" s="53">
        <v>365.4</v>
      </c>
      <c r="K72" s="53">
        <v>365.4</v>
      </c>
      <c r="L72" s="53"/>
      <c r="M72" s="53">
        <v>365.4</v>
      </c>
      <c r="N72" s="53"/>
      <c r="O72" s="53"/>
      <c r="P72" s="53"/>
      <c r="Q72" s="53"/>
      <c r="R72" s="53"/>
      <c r="S72" s="27">
        <f t="shared" si="9"/>
        <v>365.4</v>
      </c>
      <c r="T72" s="53">
        <v>0</v>
      </c>
      <c r="U72" s="154">
        <v>176.4</v>
      </c>
      <c r="V72" s="153" t="s">
        <v>175</v>
      </c>
      <c r="W72" s="153" t="s">
        <v>172</v>
      </c>
    </row>
    <row r="73" spans="1:32" s="3" customFormat="1" x14ac:dyDescent="0.25">
      <c r="A73" s="232"/>
      <c r="B73" s="184"/>
      <c r="C73" s="196"/>
      <c r="D73" s="224"/>
      <c r="E73" s="224"/>
      <c r="F73" s="198"/>
      <c r="G73" s="82" t="s">
        <v>8</v>
      </c>
      <c r="H73" s="52">
        <v>17423</v>
      </c>
      <c r="I73" s="28">
        <v>43202</v>
      </c>
      <c r="J73" s="53">
        <v>163.80000000000001</v>
      </c>
      <c r="K73" s="53">
        <v>163.80000000000001</v>
      </c>
      <c r="L73" s="53"/>
      <c r="M73" s="53">
        <v>163.80000000000001</v>
      </c>
      <c r="N73" s="53"/>
      <c r="O73" s="53"/>
      <c r="P73" s="53"/>
      <c r="Q73" s="53"/>
      <c r="R73" s="53"/>
      <c r="S73" s="27">
        <f t="shared" si="9"/>
        <v>163.80000000000001</v>
      </c>
      <c r="T73" s="53">
        <v>0</v>
      </c>
      <c r="U73" s="154">
        <v>163.80000000000001</v>
      </c>
      <c r="V73" s="153" t="s">
        <v>176</v>
      </c>
      <c r="W73" s="153" t="s">
        <v>172</v>
      </c>
    </row>
    <row r="74" spans="1:32" s="3" customFormat="1" x14ac:dyDescent="0.25">
      <c r="A74" s="232"/>
      <c r="B74" s="184"/>
      <c r="C74" s="196"/>
      <c r="D74" s="224"/>
      <c r="E74" s="224"/>
      <c r="F74" s="198"/>
      <c r="G74" s="82" t="s">
        <v>2</v>
      </c>
      <c r="H74" s="52">
        <v>17425</v>
      </c>
      <c r="I74" s="28">
        <v>43202</v>
      </c>
      <c r="J74" s="53">
        <v>126</v>
      </c>
      <c r="K74" s="53">
        <v>126</v>
      </c>
      <c r="L74" s="53"/>
      <c r="M74" s="53">
        <v>126</v>
      </c>
      <c r="N74" s="53"/>
      <c r="O74" s="53"/>
      <c r="P74" s="53"/>
      <c r="Q74" s="53"/>
      <c r="R74" s="53"/>
      <c r="S74" s="27">
        <f t="shared" si="9"/>
        <v>126</v>
      </c>
      <c r="T74" s="53">
        <v>0</v>
      </c>
    </row>
    <row r="75" spans="1:32" s="3" customFormat="1" x14ac:dyDescent="0.25">
      <c r="A75" s="232"/>
      <c r="B75" s="184"/>
      <c r="C75" s="196"/>
      <c r="D75" s="224"/>
      <c r="E75" s="224"/>
      <c r="F75" s="198"/>
      <c r="G75" s="83">
        <v>7889</v>
      </c>
      <c r="H75" s="52">
        <v>17493</v>
      </c>
      <c r="I75" s="28">
        <v>43217</v>
      </c>
      <c r="J75" s="53">
        <v>100.8</v>
      </c>
      <c r="K75" s="53">
        <v>100.8</v>
      </c>
      <c r="L75" s="53"/>
      <c r="M75" s="53">
        <v>100.8</v>
      </c>
      <c r="N75" s="53"/>
      <c r="O75" s="53"/>
      <c r="P75" s="53"/>
      <c r="Q75" s="53"/>
      <c r="R75" s="53"/>
      <c r="S75" s="27">
        <f t="shared" si="9"/>
        <v>100.8</v>
      </c>
      <c r="T75" s="53">
        <v>0</v>
      </c>
    </row>
    <row r="76" spans="1:32" s="3" customFormat="1" x14ac:dyDescent="0.25">
      <c r="A76" s="232"/>
      <c r="B76" s="184"/>
      <c r="C76" s="196"/>
      <c r="D76" s="224"/>
      <c r="E76" s="224"/>
      <c r="F76" s="198"/>
      <c r="G76" s="83"/>
      <c r="H76" s="52"/>
      <c r="I76" s="26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1:32" s="3" customFormat="1" x14ac:dyDescent="0.25">
      <c r="A77" s="232"/>
      <c r="B77" s="184"/>
      <c r="C77" s="196"/>
      <c r="D77" s="224"/>
      <c r="E77" s="224"/>
      <c r="F77" s="198"/>
      <c r="G77" s="83"/>
      <c r="H77" s="52"/>
      <c r="I77" s="26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</row>
    <row r="78" spans="1:32" s="3" customFormat="1" x14ac:dyDescent="0.25">
      <c r="A78" s="17"/>
      <c r="B78" s="14" t="s">
        <v>1</v>
      </c>
      <c r="C78" s="78"/>
      <c r="D78" s="79"/>
      <c r="E78" s="80"/>
      <c r="F78" s="81"/>
      <c r="G78" s="80"/>
      <c r="H78" s="29"/>
      <c r="I78" s="30"/>
      <c r="J78" s="49">
        <f t="shared" ref="J78:T78" si="10">SUM(J69:J75)</f>
        <v>20614.400000000001</v>
      </c>
      <c r="K78" s="49">
        <f t="shared" si="10"/>
        <v>20235.900000000001</v>
      </c>
      <c r="L78" s="49">
        <f t="shared" si="10"/>
        <v>0</v>
      </c>
      <c r="M78" s="49">
        <f t="shared" si="10"/>
        <v>20235.900000000001</v>
      </c>
      <c r="N78" s="49">
        <f t="shared" si="10"/>
        <v>0</v>
      </c>
      <c r="O78" s="49">
        <f t="shared" si="10"/>
        <v>0</v>
      </c>
      <c r="P78" s="49">
        <f t="shared" si="10"/>
        <v>378.5</v>
      </c>
      <c r="Q78" s="49">
        <f t="shared" si="10"/>
        <v>0</v>
      </c>
      <c r="R78" s="49">
        <f t="shared" si="10"/>
        <v>0</v>
      </c>
      <c r="S78" s="49">
        <f t="shared" si="10"/>
        <v>20235.900000000001</v>
      </c>
      <c r="T78" s="49">
        <f t="shared" si="10"/>
        <v>0</v>
      </c>
    </row>
    <row r="79" spans="1:32" s="3" customFormat="1" ht="15" customHeight="1" x14ac:dyDescent="0.25">
      <c r="A79" s="211">
        <v>9</v>
      </c>
      <c r="B79" s="183" t="s">
        <v>32</v>
      </c>
      <c r="C79" s="214" t="s">
        <v>3</v>
      </c>
      <c r="D79" s="210">
        <v>633</v>
      </c>
      <c r="E79" s="223" t="s">
        <v>4</v>
      </c>
      <c r="F79" s="214" t="s">
        <v>3</v>
      </c>
      <c r="G79" s="223" t="s">
        <v>31</v>
      </c>
      <c r="H79" s="26">
        <v>209365</v>
      </c>
      <c r="I79" s="28">
        <v>43190</v>
      </c>
      <c r="J79" s="43">
        <v>253.5</v>
      </c>
      <c r="K79" s="43">
        <v>253.5</v>
      </c>
      <c r="L79" s="43">
        <v>6.9</v>
      </c>
      <c r="M79" s="43">
        <v>246.6</v>
      </c>
      <c r="N79" s="43"/>
      <c r="O79" s="43"/>
      <c r="P79" s="43"/>
      <c r="Q79" s="43"/>
      <c r="R79" s="43"/>
      <c r="S79" s="27">
        <v>0</v>
      </c>
      <c r="T79" s="43">
        <v>253.5</v>
      </c>
      <c r="U79" s="155">
        <v>253.5</v>
      </c>
      <c r="V79" s="153" t="s">
        <v>138</v>
      </c>
      <c r="W79" s="153" t="s">
        <v>139</v>
      </c>
    </row>
    <row r="80" spans="1:32" s="3" customFormat="1" x14ac:dyDescent="0.25">
      <c r="A80" s="211"/>
      <c r="B80" s="184"/>
      <c r="C80" s="215"/>
      <c r="D80" s="211"/>
      <c r="E80" s="224"/>
      <c r="F80" s="215"/>
      <c r="G80" s="224"/>
      <c r="H80" s="26">
        <v>209379</v>
      </c>
      <c r="I80" s="28">
        <v>43202</v>
      </c>
      <c r="J80" s="43">
        <v>13117.23</v>
      </c>
      <c r="K80" s="43">
        <v>13117.23</v>
      </c>
      <c r="L80" s="43"/>
      <c r="M80" s="43">
        <v>13117.23</v>
      </c>
      <c r="N80" s="43"/>
      <c r="O80" s="43"/>
      <c r="P80" s="43"/>
      <c r="Q80" s="43"/>
      <c r="R80" s="43"/>
      <c r="S80" s="27">
        <f>J80-O80-P80-T80</f>
        <v>13117.23</v>
      </c>
      <c r="T80" s="43">
        <v>0</v>
      </c>
      <c r="U80" s="154">
        <v>7549.31</v>
      </c>
      <c r="V80" s="153" t="s">
        <v>140</v>
      </c>
      <c r="W80" s="153" t="s">
        <v>139</v>
      </c>
      <c r="AD80" s="155">
        <v>14892.14</v>
      </c>
      <c r="AE80" s="156" t="s">
        <v>243</v>
      </c>
      <c r="AF80" s="156" t="s">
        <v>209</v>
      </c>
    </row>
    <row r="81" spans="1:32" s="3" customFormat="1" x14ac:dyDescent="0.25">
      <c r="A81" s="211"/>
      <c r="B81" s="184"/>
      <c r="C81" s="215"/>
      <c r="D81" s="211"/>
      <c r="E81" s="224"/>
      <c r="F81" s="215"/>
      <c r="G81" s="224"/>
      <c r="H81" s="26">
        <v>209380</v>
      </c>
      <c r="I81" s="28">
        <v>43202</v>
      </c>
      <c r="J81" s="43">
        <v>7549.31</v>
      </c>
      <c r="K81" s="43">
        <v>7549.31</v>
      </c>
      <c r="L81" s="43"/>
      <c r="M81" s="43">
        <v>7549.31</v>
      </c>
      <c r="N81" s="43"/>
      <c r="O81" s="43"/>
      <c r="P81" s="43"/>
      <c r="Q81" s="43"/>
      <c r="R81" s="43"/>
      <c r="S81" s="27">
        <f>J81-O81-P81-T81</f>
        <v>7549.31</v>
      </c>
      <c r="T81" s="43">
        <v>0</v>
      </c>
      <c r="AD81" s="155">
        <v>3248.51</v>
      </c>
      <c r="AE81" s="156" t="s">
        <v>242</v>
      </c>
      <c r="AF81" s="156" t="s">
        <v>209</v>
      </c>
    </row>
    <row r="82" spans="1:32" s="3" customFormat="1" x14ac:dyDescent="0.25">
      <c r="A82" s="211"/>
      <c r="B82" s="184"/>
      <c r="C82" s="215"/>
      <c r="D82" s="211"/>
      <c r="E82" s="224"/>
      <c r="F82" s="215"/>
      <c r="G82" s="224"/>
      <c r="H82" s="26">
        <v>209465</v>
      </c>
      <c r="I82" s="28">
        <v>43220</v>
      </c>
      <c r="J82" s="43">
        <v>3248.51</v>
      </c>
      <c r="K82" s="43">
        <v>3248.51</v>
      </c>
      <c r="L82" s="43"/>
      <c r="M82" s="43">
        <v>3248.51</v>
      </c>
      <c r="N82" s="43"/>
      <c r="O82" s="43"/>
      <c r="P82" s="43"/>
      <c r="Q82" s="43"/>
      <c r="R82" s="43"/>
      <c r="S82" s="27">
        <v>0</v>
      </c>
      <c r="T82" s="43">
        <v>3248.51</v>
      </c>
    </row>
    <row r="83" spans="1:32" s="3" customFormat="1" x14ac:dyDescent="0.25">
      <c r="A83" s="211"/>
      <c r="B83" s="184"/>
      <c r="C83" s="215"/>
      <c r="D83" s="211"/>
      <c r="E83" s="224"/>
      <c r="F83" s="215"/>
      <c r="G83" s="224"/>
      <c r="H83" s="26">
        <v>209466</v>
      </c>
      <c r="I83" s="28">
        <v>43220</v>
      </c>
      <c r="J83" s="43">
        <v>14892.14</v>
      </c>
      <c r="K83" s="43">
        <v>14892.14</v>
      </c>
      <c r="L83" s="43"/>
      <c r="M83" s="43">
        <v>14892.14</v>
      </c>
      <c r="N83" s="43"/>
      <c r="O83" s="43"/>
      <c r="P83" s="43"/>
      <c r="Q83" s="43"/>
      <c r="R83" s="43"/>
      <c r="S83" s="27">
        <v>0</v>
      </c>
      <c r="T83" s="43">
        <v>14892.14</v>
      </c>
    </row>
    <row r="84" spans="1:32" s="3" customFormat="1" x14ac:dyDescent="0.25">
      <c r="A84" s="17"/>
      <c r="B84" s="14" t="s">
        <v>1</v>
      </c>
      <c r="C84" s="78"/>
      <c r="D84" s="79"/>
      <c r="E84" s="80"/>
      <c r="F84" s="81"/>
      <c r="G84" s="80"/>
      <c r="H84" s="29"/>
      <c r="I84" s="30"/>
      <c r="J84" s="49">
        <f t="shared" ref="J84:T84" si="11">SUM(J79:J83)</f>
        <v>39060.69</v>
      </c>
      <c r="K84" s="49">
        <f t="shared" si="11"/>
        <v>39060.69</v>
      </c>
      <c r="L84" s="49">
        <f t="shared" si="11"/>
        <v>6.9</v>
      </c>
      <c r="M84" s="49">
        <f t="shared" si="11"/>
        <v>39053.79</v>
      </c>
      <c r="N84" s="49">
        <f t="shared" si="11"/>
        <v>0</v>
      </c>
      <c r="O84" s="49">
        <f t="shared" si="11"/>
        <v>0</v>
      </c>
      <c r="P84" s="49">
        <f t="shared" si="11"/>
        <v>0</v>
      </c>
      <c r="Q84" s="49">
        <f t="shared" si="11"/>
        <v>0</v>
      </c>
      <c r="R84" s="49">
        <f t="shared" si="11"/>
        <v>0</v>
      </c>
      <c r="S84" s="49">
        <f t="shared" si="11"/>
        <v>20666.54</v>
      </c>
      <c r="T84" s="49">
        <f t="shared" si="11"/>
        <v>18394.150000000001</v>
      </c>
    </row>
    <row r="85" spans="1:32" s="3" customFormat="1" x14ac:dyDescent="0.25">
      <c r="A85" s="71"/>
      <c r="B85" s="15"/>
      <c r="C85" s="142"/>
      <c r="D85" s="151"/>
      <c r="E85" s="134"/>
      <c r="F85" s="130"/>
      <c r="G85" s="134"/>
      <c r="H85" s="26">
        <v>72011446</v>
      </c>
      <c r="I85" s="28">
        <v>43205</v>
      </c>
      <c r="J85" s="53">
        <v>17789.5</v>
      </c>
      <c r="K85" s="53">
        <v>17789.5</v>
      </c>
      <c r="L85" s="53"/>
      <c r="M85" s="53">
        <v>17789.5</v>
      </c>
      <c r="N85" s="53"/>
      <c r="O85" s="53"/>
      <c r="P85" s="53"/>
      <c r="Q85" s="53"/>
      <c r="R85" s="53"/>
      <c r="S85" s="27">
        <f t="shared" ref="S85:S96" si="12">J85-O85-P85-T85</f>
        <v>17789.5</v>
      </c>
      <c r="T85" s="53">
        <v>0</v>
      </c>
    </row>
    <row r="86" spans="1:32" s="3" customFormat="1" x14ac:dyDescent="0.25">
      <c r="A86" s="71"/>
      <c r="B86" s="15"/>
      <c r="C86" s="142"/>
      <c r="D86" s="151"/>
      <c r="E86" s="134"/>
      <c r="F86" s="130"/>
      <c r="G86" s="134"/>
      <c r="H86" s="26">
        <v>72011445</v>
      </c>
      <c r="I86" s="28">
        <v>43205</v>
      </c>
      <c r="J86" s="53">
        <v>567.75</v>
      </c>
      <c r="K86" s="53">
        <v>567.75</v>
      </c>
      <c r="L86" s="53"/>
      <c r="M86" s="53">
        <v>567.75</v>
      </c>
      <c r="N86" s="53"/>
      <c r="O86" s="53"/>
      <c r="P86" s="53"/>
      <c r="Q86" s="53"/>
      <c r="R86" s="53"/>
      <c r="S86" s="27">
        <f t="shared" si="12"/>
        <v>567.75</v>
      </c>
      <c r="T86" s="53">
        <v>0</v>
      </c>
    </row>
    <row r="87" spans="1:32" s="3" customFormat="1" x14ac:dyDescent="0.25">
      <c r="A87" s="71"/>
      <c r="B87" s="15"/>
      <c r="C87" s="142"/>
      <c r="D87" s="151"/>
      <c r="E87" s="134"/>
      <c r="F87" s="130"/>
      <c r="G87" s="134"/>
      <c r="H87" s="26">
        <v>72011449</v>
      </c>
      <c r="I87" s="28">
        <v>43205</v>
      </c>
      <c r="J87" s="53">
        <v>163.98</v>
      </c>
      <c r="K87" s="53">
        <v>163.98</v>
      </c>
      <c r="L87" s="53"/>
      <c r="M87" s="53">
        <v>163.98</v>
      </c>
      <c r="N87" s="53"/>
      <c r="O87" s="53"/>
      <c r="P87" s="53"/>
      <c r="Q87" s="53"/>
      <c r="R87" s="53"/>
      <c r="S87" s="27">
        <f t="shared" si="12"/>
        <v>163.98</v>
      </c>
      <c r="T87" s="53">
        <v>0</v>
      </c>
    </row>
    <row r="88" spans="1:32" s="3" customFormat="1" x14ac:dyDescent="0.25">
      <c r="A88" s="71"/>
      <c r="B88" s="15"/>
      <c r="C88" s="142"/>
      <c r="D88" s="151"/>
      <c r="E88" s="134"/>
      <c r="F88" s="130"/>
      <c r="G88" s="134"/>
      <c r="H88" s="26">
        <v>72011447</v>
      </c>
      <c r="I88" s="28">
        <v>43205</v>
      </c>
      <c r="J88" s="53">
        <v>1155.3399999999999</v>
      </c>
      <c r="K88" s="53">
        <v>1155.3399999999999</v>
      </c>
      <c r="L88" s="53"/>
      <c r="M88" s="53">
        <v>1155.3399999999999</v>
      </c>
      <c r="N88" s="53"/>
      <c r="O88" s="53"/>
      <c r="P88" s="53"/>
      <c r="Q88" s="53"/>
      <c r="R88" s="53"/>
      <c r="S88" s="27">
        <f t="shared" si="12"/>
        <v>1155.3399999999999</v>
      </c>
      <c r="T88" s="53">
        <v>0</v>
      </c>
      <c r="U88" s="154">
        <v>163.98</v>
      </c>
      <c r="V88" s="153" t="s">
        <v>142</v>
      </c>
      <c r="W88" s="153" t="s">
        <v>139</v>
      </c>
    </row>
    <row r="89" spans="1:32" s="3" customFormat="1" x14ac:dyDescent="0.25">
      <c r="A89" s="71"/>
      <c r="B89" s="152"/>
      <c r="C89" s="142"/>
      <c r="D89" s="151"/>
      <c r="E89" s="134"/>
      <c r="F89" s="130"/>
      <c r="G89" s="134"/>
      <c r="H89" s="26">
        <v>72011448</v>
      </c>
      <c r="I89" s="28">
        <v>43206</v>
      </c>
      <c r="J89" s="53">
        <v>1155.3399999999999</v>
      </c>
      <c r="K89" s="53">
        <v>1155.3399999999999</v>
      </c>
      <c r="L89" s="53"/>
      <c r="M89" s="53">
        <v>1155.3399999999999</v>
      </c>
      <c r="N89" s="53"/>
      <c r="O89" s="53"/>
      <c r="P89" s="53"/>
      <c r="Q89" s="53"/>
      <c r="R89" s="53"/>
      <c r="S89" s="27">
        <f t="shared" si="12"/>
        <v>1155.3399999999999</v>
      </c>
      <c r="T89" s="53">
        <v>0</v>
      </c>
      <c r="U89" s="154">
        <v>113.53</v>
      </c>
      <c r="V89" s="153" t="s">
        <v>143</v>
      </c>
      <c r="W89" s="153" t="s">
        <v>100</v>
      </c>
      <c r="AD89" s="154">
        <v>107.22</v>
      </c>
      <c r="AE89" s="177" t="s">
        <v>249</v>
      </c>
      <c r="AF89" s="153" t="s">
        <v>209</v>
      </c>
    </row>
    <row r="90" spans="1:32" s="3" customFormat="1" ht="15" customHeight="1" x14ac:dyDescent="0.25">
      <c r="A90" s="211">
        <v>10</v>
      </c>
      <c r="B90" s="241" t="s">
        <v>30</v>
      </c>
      <c r="C90" s="208" t="s">
        <v>29</v>
      </c>
      <c r="D90" s="239">
        <v>230</v>
      </c>
      <c r="E90" s="212" t="s">
        <v>4</v>
      </c>
      <c r="F90" s="199" t="s">
        <v>29</v>
      </c>
      <c r="G90" s="212" t="s">
        <v>28</v>
      </c>
      <c r="H90" s="26">
        <v>72011450</v>
      </c>
      <c r="I90" s="28">
        <v>43206</v>
      </c>
      <c r="J90" s="53">
        <v>365.8</v>
      </c>
      <c r="K90" s="53">
        <v>365.8</v>
      </c>
      <c r="L90" s="53"/>
      <c r="M90" s="53">
        <v>365.8</v>
      </c>
      <c r="N90" s="53"/>
      <c r="O90" s="53"/>
      <c r="P90" s="53"/>
      <c r="Q90" s="53"/>
      <c r="R90" s="53"/>
      <c r="S90" s="27">
        <f t="shared" si="12"/>
        <v>365.8</v>
      </c>
      <c r="T90" s="53">
        <v>0</v>
      </c>
      <c r="U90" s="154">
        <v>1155.3399999999999</v>
      </c>
      <c r="V90" s="153" t="s">
        <v>144</v>
      </c>
      <c r="W90" s="153" t="s">
        <v>100</v>
      </c>
      <c r="AD90" s="154">
        <v>75.680000000000007</v>
      </c>
      <c r="AE90" s="177" t="s">
        <v>248</v>
      </c>
      <c r="AF90" s="153" t="s">
        <v>247</v>
      </c>
    </row>
    <row r="91" spans="1:32" s="3" customFormat="1" ht="15" customHeight="1" x14ac:dyDescent="0.25">
      <c r="A91" s="211"/>
      <c r="B91" s="241"/>
      <c r="C91" s="209"/>
      <c r="D91" s="240"/>
      <c r="E91" s="213"/>
      <c r="F91" s="200"/>
      <c r="G91" s="213"/>
      <c r="H91" s="26">
        <v>72011452</v>
      </c>
      <c r="I91" s="28">
        <v>43208</v>
      </c>
      <c r="J91" s="53">
        <v>119.83</v>
      </c>
      <c r="K91" s="53">
        <v>119.83</v>
      </c>
      <c r="L91" s="53"/>
      <c r="M91" s="53">
        <v>119.83</v>
      </c>
      <c r="N91" s="53"/>
      <c r="O91" s="53"/>
      <c r="P91" s="53"/>
      <c r="Q91" s="53"/>
      <c r="R91" s="53"/>
      <c r="S91" s="27">
        <f t="shared" si="12"/>
        <v>119.83</v>
      </c>
      <c r="T91" s="53">
        <v>0</v>
      </c>
      <c r="U91" s="154">
        <v>182.9</v>
      </c>
      <c r="V91" s="153" t="s">
        <v>145</v>
      </c>
      <c r="W91" s="153" t="s">
        <v>146</v>
      </c>
      <c r="AD91" s="154">
        <v>3595.75</v>
      </c>
      <c r="AE91" s="153" t="s">
        <v>246</v>
      </c>
      <c r="AF91" s="153" t="s">
        <v>209</v>
      </c>
    </row>
    <row r="92" spans="1:32" s="3" customFormat="1" ht="15" customHeight="1" x14ac:dyDescent="0.25">
      <c r="A92" s="211"/>
      <c r="B92" s="241"/>
      <c r="C92" s="209"/>
      <c r="D92" s="240"/>
      <c r="E92" s="213"/>
      <c r="F92" s="200"/>
      <c r="G92" s="213"/>
      <c r="H92" s="26">
        <v>72011451</v>
      </c>
      <c r="I92" s="28">
        <v>43207</v>
      </c>
      <c r="J92" s="53">
        <v>113.53</v>
      </c>
      <c r="K92" s="53">
        <v>113.53</v>
      </c>
      <c r="L92" s="53"/>
      <c r="M92" s="53">
        <v>113.53</v>
      </c>
      <c r="N92" s="53"/>
      <c r="O92" s="53"/>
      <c r="P92" s="53"/>
      <c r="Q92" s="53"/>
      <c r="R92" s="53"/>
      <c r="S92" s="27">
        <f t="shared" si="12"/>
        <v>113.53</v>
      </c>
      <c r="T92" s="53">
        <v>0</v>
      </c>
      <c r="U92" s="154">
        <v>18168</v>
      </c>
      <c r="V92" s="153" t="s">
        <v>147</v>
      </c>
      <c r="W92" s="153" t="s">
        <v>139</v>
      </c>
      <c r="AD92" s="154">
        <v>151.37</v>
      </c>
      <c r="AE92" s="177" t="s">
        <v>245</v>
      </c>
      <c r="AF92" s="153" t="s">
        <v>244</v>
      </c>
    </row>
    <row r="93" spans="1:32" s="3" customFormat="1" ht="15" customHeight="1" x14ac:dyDescent="0.25">
      <c r="A93" s="211"/>
      <c r="B93" s="241"/>
      <c r="C93" s="209"/>
      <c r="D93" s="240"/>
      <c r="E93" s="213"/>
      <c r="F93" s="200"/>
      <c r="G93" s="213"/>
      <c r="H93" s="26">
        <v>72011513</v>
      </c>
      <c r="I93" s="28">
        <v>43220</v>
      </c>
      <c r="J93" s="53">
        <v>378.5</v>
      </c>
      <c r="K93" s="53">
        <v>378.5</v>
      </c>
      <c r="L93" s="53"/>
      <c r="M93" s="53">
        <v>378.5</v>
      </c>
      <c r="N93" s="53"/>
      <c r="O93" s="53"/>
      <c r="P93" s="53"/>
      <c r="Q93" s="53"/>
      <c r="R93" s="53"/>
      <c r="S93" s="27">
        <f t="shared" si="12"/>
        <v>378.5</v>
      </c>
      <c r="T93" s="53">
        <v>0</v>
      </c>
    </row>
    <row r="94" spans="1:32" s="3" customFormat="1" ht="15" customHeight="1" x14ac:dyDescent="0.25">
      <c r="A94" s="211"/>
      <c r="B94" s="241"/>
      <c r="C94" s="209"/>
      <c r="D94" s="240"/>
      <c r="E94" s="213"/>
      <c r="F94" s="200"/>
      <c r="G94" s="213"/>
      <c r="H94" s="26">
        <v>72011518</v>
      </c>
      <c r="I94" s="28">
        <v>43220</v>
      </c>
      <c r="J94" s="53">
        <v>107.22</v>
      </c>
      <c r="K94" s="53">
        <v>107.22</v>
      </c>
      <c r="L94" s="53"/>
      <c r="M94" s="53">
        <v>107.22</v>
      </c>
      <c r="N94" s="53"/>
      <c r="O94" s="53"/>
      <c r="P94" s="53"/>
      <c r="Q94" s="53"/>
      <c r="R94" s="53"/>
      <c r="S94" s="27">
        <f t="shared" si="12"/>
        <v>107.22</v>
      </c>
      <c r="T94" s="53">
        <v>0</v>
      </c>
    </row>
    <row r="95" spans="1:32" s="3" customFormat="1" ht="15" customHeight="1" x14ac:dyDescent="0.25">
      <c r="A95" s="211"/>
      <c r="B95" s="241"/>
      <c r="C95" s="209"/>
      <c r="D95" s="240"/>
      <c r="E95" s="213"/>
      <c r="F95" s="200"/>
      <c r="G95" s="213"/>
      <c r="H95" s="26">
        <v>72011519</v>
      </c>
      <c r="I95" s="28">
        <v>43220</v>
      </c>
      <c r="J95" s="53">
        <v>151.37</v>
      </c>
      <c r="K95" s="53">
        <v>151.37</v>
      </c>
      <c r="L95" s="53"/>
      <c r="M95" s="53">
        <v>151.37</v>
      </c>
      <c r="N95" s="53"/>
      <c r="O95" s="53"/>
      <c r="P95" s="53"/>
      <c r="Q95" s="53"/>
      <c r="R95" s="53"/>
      <c r="S95" s="27">
        <f t="shared" si="12"/>
        <v>151.37</v>
      </c>
      <c r="T95" s="53">
        <v>0</v>
      </c>
    </row>
    <row r="96" spans="1:32" s="3" customFormat="1" ht="15" customHeight="1" x14ac:dyDescent="0.25">
      <c r="A96" s="211"/>
      <c r="B96" s="241"/>
      <c r="C96" s="209"/>
      <c r="D96" s="240"/>
      <c r="E96" s="213"/>
      <c r="F96" s="200"/>
      <c r="G96" s="213"/>
      <c r="H96" s="26">
        <v>72011520</v>
      </c>
      <c r="I96" s="28">
        <v>43220</v>
      </c>
      <c r="J96" s="53">
        <v>75.680000000000007</v>
      </c>
      <c r="K96" s="53">
        <v>75.680000000000007</v>
      </c>
      <c r="L96" s="53"/>
      <c r="M96" s="53">
        <v>75.680000000000007</v>
      </c>
      <c r="N96" s="53"/>
      <c r="O96" s="53"/>
      <c r="P96" s="53"/>
      <c r="Q96" s="53"/>
      <c r="R96" s="53"/>
      <c r="S96" s="27">
        <f t="shared" si="12"/>
        <v>75.680000000000007</v>
      </c>
      <c r="T96" s="53">
        <v>0</v>
      </c>
    </row>
    <row r="97" spans="1:32" s="3" customFormat="1" ht="15" customHeight="1" x14ac:dyDescent="0.25">
      <c r="A97" s="211"/>
      <c r="B97" s="241"/>
      <c r="C97" s="209"/>
      <c r="D97" s="240"/>
      <c r="E97" s="213"/>
      <c r="F97" s="200"/>
      <c r="G97" s="213"/>
      <c r="H97" s="26">
        <v>72011516</v>
      </c>
      <c r="I97" s="28">
        <v>43220</v>
      </c>
      <c r="J97" s="53">
        <v>3595.75</v>
      </c>
      <c r="K97" s="53">
        <v>3595.75</v>
      </c>
      <c r="L97" s="53"/>
      <c r="M97" s="53">
        <v>3595.75</v>
      </c>
      <c r="N97" s="53"/>
      <c r="O97" s="53"/>
      <c r="P97" s="53"/>
      <c r="Q97" s="53"/>
      <c r="R97" s="53"/>
      <c r="S97" s="27">
        <v>0</v>
      </c>
      <c r="T97" s="53">
        <v>3595.75</v>
      </c>
    </row>
    <row r="98" spans="1:32" s="3" customFormat="1" ht="15" customHeight="1" x14ac:dyDescent="0.25">
      <c r="A98" s="211"/>
      <c r="B98" s="241"/>
      <c r="C98" s="209"/>
      <c r="D98" s="240"/>
      <c r="E98" s="213"/>
      <c r="F98" s="200"/>
      <c r="G98" s="213"/>
      <c r="H98" s="26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53"/>
    </row>
    <row r="99" spans="1:32" s="3" customFormat="1" ht="15" customHeight="1" x14ac:dyDescent="0.25">
      <c r="A99" s="211"/>
      <c r="B99" s="241"/>
      <c r="C99" s="209"/>
      <c r="D99" s="240"/>
      <c r="E99" s="213"/>
      <c r="F99" s="200"/>
      <c r="G99" s="213"/>
      <c r="H99" s="26"/>
      <c r="I99" s="28"/>
      <c r="J99" s="53"/>
      <c r="K99" s="53"/>
      <c r="L99" s="53"/>
      <c r="M99" s="53"/>
      <c r="N99" s="53"/>
      <c r="O99" s="53"/>
      <c r="P99" s="53"/>
      <c r="Q99" s="53"/>
      <c r="R99" s="53"/>
      <c r="S99" s="27"/>
      <c r="T99" s="53"/>
    </row>
    <row r="100" spans="1:32" s="3" customFormat="1" ht="15" customHeight="1" x14ac:dyDescent="0.25">
      <c r="A100" s="235"/>
      <c r="B100" s="241"/>
      <c r="C100" s="209"/>
      <c r="D100" s="240"/>
      <c r="E100" s="213"/>
      <c r="F100" s="200"/>
      <c r="G100" s="213"/>
      <c r="H100" s="26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32" s="3" customFormat="1" x14ac:dyDescent="0.25">
      <c r="A101" s="55"/>
      <c r="B101" s="14" t="s">
        <v>1</v>
      </c>
      <c r="C101" s="78"/>
      <c r="D101" s="79"/>
      <c r="E101" s="80"/>
      <c r="F101" s="81"/>
      <c r="G101" s="80"/>
      <c r="H101" s="29"/>
      <c r="I101" s="30"/>
      <c r="J101" s="49">
        <f t="shared" ref="J101:T101" si="13">SUM(J85:J100)</f>
        <v>25739.59</v>
      </c>
      <c r="K101" s="49">
        <f t="shared" si="13"/>
        <v>25739.59</v>
      </c>
      <c r="L101" s="49">
        <f>SUM(L85:L100)</f>
        <v>0</v>
      </c>
      <c r="M101" s="49">
        <f>SUM(M85:M100)</f>
        <v>25739.59</v>
      </c>
      <c r="N101" s="49">
        <f t="shared" si="13"/>
        <v>0</v>
      </c>
      <c r="O101" s="49">
        <f t="shared" si="13"/>
        <v>0</v>
      </c>
      <c r="P101" s="49">
        <f t="shared" si="13"/>
        <v>0</v>
      </c>
      <c r="Q101" s="49">
        <f t="shared" si="13"/>
        <v>0</v>
      </c>
      <c r="R101" s="49">
        <f t="shared" si="13"/>
        <v>0</v>
      </c>
      <c r="S101" s="49">
        <f t="shared" si="13"/>
        <v>22143.84</v>
      </c>
      <c r="T101" s="49">
        <f t="shared" si="13"/>
        <v>3595.75</v>
      </c>
    </row>
    <row r="102" spans="1:32" s="3" customFormat="1" ht="15" customHeight="1" x14ac:dyDescent="0.25">
      <c r="A102" s="202">
        <v>11</v>
      </c>
      <c r="B102" s="183" t="s">
        <v>27</v>
      </c>
      <c r="C102" s="199"/>
      <c r="D102" s="197"/>
      <c r="E102" s="197"/>
      <c r="F102" s="199"/>
      <c r="G102" s="197"/>
      <c r="H102" s="26">
        <v>174063</v>
      </c>
      <c r="I102" s="28">
        <v>43217</v>
      </c>
      <c r="J102" s="27">
        <v>2208.88</v>
      </c>
      <c r="K102" s="27">
        <v>2208.88</v>
      </c>
      <c r="L102" s="27"/>
      <c r="M102" s="27">
        <v>2208.88</v>
      </c>
      <c r="N102" s="27"/>
      <c r="O102" s="27"/>
      <c r="P102" s="27"/>
      <c r="Q102" s="27"/>
      <c r="R102" s="27"/>
      <c r="S102" s="27">
        <f t="shared" ref="S102:S105" si="14">J102-O102-P102-T102</f>
        <v>0</v>
      </c>
      <c r="T102" s="27">
        <v>2208.88</v>
      </c>
      <c r="AD102" s="154">
        <v>2162.1799999999998</v>
      </c>
      <c r="AE102" s="177" t="s">
        <v>224</v>
      </c>
      <c r="AF102" s="153" t="s">
        <v>221</v>
      </c>
    </row>
    <row r="103" spans="1:32" s="3" customFormat="1" x14ac:dyDescent="0.25">
      <c r="A103" s="202"/>
      <c r="B103" s="184"/>
      <c r="C103" s="200"/>
      <c r="D103" s="198"/>
      <c r="E103" s="198"/>
      <c r="F103" s="200"/>
      <c r="G103" s="198"/>
      <c r="H103" s="26">
        <v>172182</v>
      </c>
      <c r="I103" s="28">
        <v>43202</v>
      </c>
      <c r="J103" s="27">
        <v>189.25</v>
      </c>
      <c r="K103" s="27">
        <v>189.25</v>
      </c>
      <c r="L103" s="27"/>
      <c r="M103" s="27">
        <v>189.25</v>
      </c>
      <c r="N103" s="27"/>
      <c r="O103" s="27"/>
      <c r="P103" s="27"/>
      <c r="Q103" s="27"/>
      <c r="R103" s="27"/>
      <c r="S103" s="27">
        <f t="shared" si="14"/>
        <v>189.25</v>
      </c>
      <c r="T103" s="27">
        <v>0</v>
      </c>
      <c r="AD103" s="154">
        <v>11663.03</v>
      </c>
      <c r="AE103" s="177" t="s">
        <v>223</v>
      </c>
      <c r="AF103" s="153" t="s">
        <v>221</v>
      </c>
    </row>
    <row r="104" spans="1:32" s="3" customFormat="1" x14ac:dyDescent="0.25">
      <c r="A104" s="202"/>
      <c r="B104" s="184"/>
      <c r="C104" s="200"/>
      <c r="D104" s="198"/>
      <c r="E104" s="198"/>
      <c r="F104" s="200"/>
      <c r="G104" s="198"/>
      <c r="H104" s="26">
        <v>172191</v>
      </c>
      <c r="I104" s="28">
        <v>43217</v>
      </c>
      <c r="J104" s="52">
        <v>11663.03</v>
      </c>
      <c r="K104" s="52">
        <v>11663.03</v>
      </c>
      <c r="L104" s="52"/>
      <c r="M104" s="52">
        <v>11663.03</v>
      </c>
      <c r="N104" s="52"/>
      <c r="O104" s="52"/>
      <c r="P104" s="52"/>
      <c r="Q104" s="52"/>
      <c r="R104" s="52"/>
      <c r="S104" s="27">
        <f t="shared" si="14"/>
        <v>0</v>
      </c>
      <c r="T104" s="52">
        <v>11663.03</v>
      </c>
      <c r="AD104" s="154">
        <v>14568.1</v>
      </c>
      <c r="AE104" s="177" t="s">
        <v>206</v>
      </c>
      <c r="AF104" s="153" t="s">
        <v>221</v>
      </c>
    </row>
    <row r="105" spans="1:32" s="3" customFormat="1" x14ac:dyDescent="0.25">
      <c r="A105" s="202"/>
      <c r="B105" s="184"/>
      <c r="C105" s="200"/>
      <c r="D105" s="198"/>
      <c r="E105" s="198"/>
      <c r="F105" s="200"/>
      <c r="G105" s="198"/>
      <c r="H105" s="26">
        <v>172190</v>
      </c>
      <c r="I105" s="28">
        <v>43217</v>
      </c>
      <c r="J105" s="52">
        <v>2162.1799999999998</v>
      </c>
      <c r="K105" s="52">
        <v>2162.1799999999998</v>
      </c>
      <c r="L105" s="52"/>
      <c r="M105" s="52">
        <v>2162.1799999999998</v>
      </c>
      <c r="N105" s="52"/>
      <c r="O105" s="52"/>
      <c r="P105" s="52"/>
      <c r="Q105" s="52"/>
      <c r="R105" s="52"/>
      <c r="S105" s="27">
        <f t="shared" si="14"/>
        <v>0</v>
      </c>
      <c r="T105" s="52">
        <v>2162.1799999999998</v>
      </c>
      <c r="U105" s="155">
        <v>4516.97</v>
      </c>
      <c r="V105" s="153" t="s">
        <v>99</v>
      </c>
      <c r="W105" s="153" t="s">
        <v>131</v>
      </c>
      <c r="AD105" s="154">
        <v>1014.8</v>
      </c>
      <c r="AE105" s="177" t="s">
        <v>205</v>
      </c>
      <c r="AF105" s="153" t="s">
        <v>221</v>
      </c>
    </row>
    <row r="106" spans="1:32" s="3" customFormat="1" x14ac:dyDescent="0.25">
      <c r="A106" s="202"/>
      <c r="B106" s="184"/>
      <c r="C106" s="200"/>
      <c r="D106" s="198"/>
      <c r="E106" s="198"/>
      <c r="F106" s="200"/>
      <c r="G106" s="198"/>
      <c r="H106" s="117" t="s">
        <v>204</v>
      </c>
      <c r="I106" s="28">
        <v>43217</v>
      </c>
      <c r="J106" s="52">
        <v>176.4</v>
      </c>
      <c r="K106" s="52">
        <v>176.4</v>
      </c>
      <c r="L106" s="52"/>
      <c r="M106" s="52">
        <v>176.4</v>
      </c>
      <c r="N106" s="52"/>
      <c r="O106" s="52"/>
      <c r="P106" s="52"/>
      <c r="Q106" s="52"/>
      <c r="R106" s="52"/>
      <c r="S106" s="27">
        <f>J105-O105-P105-T105</f>
        <v>0</v>
      </c>
      <c r="T106" s="52">
        <v>176.4</v>
      </c>
      <c r="U106" s="155">
        <v>1268.5</v>
      </c>
      <c r="V106" s="153" t="s">
        <v>132</v>
      </c>
      <c r="W106" s="153" t="s">
        <v>131</v>
      </c>
      <c r="AD106" s="154">
        <v>2208.88</v>
      </c>
      <c r="AE106" s="177" t="s">
        <v>222</v>
      </c>
      <c r="AF106" s="153" t="s">
        <v>221</v>
      </c>
    </row>
    <row r="107" spans="1:32" s="3" customFormat="1" x14ac:dyDescent="0.25">
      <c r="A107" s="202"/>
      <c r="B107" s="184"/>
      <c r="C107" s="200"/>
      <c r="D107" s="198"/>
      <c r="E107" s="198"/>
      <c r="F107" s="200"/>
      <c r="G107" s="198"/>
      <c r="H107" s="117" t="s">
        <v>205</v>
      </c>
      <c r="I107" s="28">
        <v>43217</v>
      </c>
      <c r="J107" s="27">
        <v>1014.8</v>
      </c>
      <c r="K107" s="27">
        <v>1014.8</v>
      </c>
      <c r="L107" s="27"/>
      <c r="M107" s="27">
        <v>1014.8</v>
      </c>
      <c r="N107" s="27"/>
      <c r="O107" s="27"/>
      <c r="P107" s="27"/>
      <c r="Q107" s="27"/>
      <c r="R107" s="27"/>
      <c r="S107" s="27">
        <f>J106-O106-P106-T106</f>
        <v>0</v>
      </c>
      <c r="T107" s="27">
        <v>1014.8</v>
      </c>
      <c r="U107" s="155">
        <v>1856.11</v>
      </c>
      <c r="V107" s="153" t="s">
        <v>133</v>
      </c>
      <c r="W107" s="153" t="s">
        <v>131</v>
      </c>
    </row>
    <row r="108" spans="1:32" s="3" customFormat="1" x14ac:dyDescent="0.25">
      <c r="A108" s="202"/>
      <c r="B108" s="184"/>
      <c r="C108" s="200"/>
      <c r="D108" s="198"/>
      <c r="E108" s="198"/>
      <c r="F108" s="200"/>
      <c r="G108" s="198"/>
      <c r="H108" s="117" t="s">
        <v>206</v>
      </c>
      <c r="I108" s="28">
        <v>43217</v>
      </c>
      <c r="J108" s="27">
        <v>14568.1</v>
      </c>
      <c r="K108" s="27">
        <v>14568.1</v>
      </c>
      <c r="L108" s="27"/>
      <c r="M108" s="27">
        <v>14568.1</v>
      </c>
      <c r="N108" s="27"/>
      <c r="O108" s="27"/>
      <c r="P108" s="27"/>
      <c r="Q108" s="27"/>
      <c r="R108" s="27"/>
      <c r="S108" s="27">
        <f>J107-O107-P107-T107</f>
        <v>0</v>
      </c>
      <c r="T108" s="27">
        <v>14568.1</v>
      </c>
      <c r="U108" s="155">
        <v>2162.1799999999998</v>
      </c>
      <c r="V108" s="153" t="s">
        <v>134</v>
      </c>
      <c r="W108" s="153" t="s">
        <v>131</v>
      </c>
    </row>
    <row r="109" spans="1:32" s="3" customFormat="1" x14ac:dyDescent="0.25">
      <c r="A109" s="202"/>
      <c r="B109" s="184"/>
      <c r="C109" s="200"/>
      <c r="D109" s="198"/>
      <c r="E109" s="198"/>
      <c r="F109" s="200"/>
      <c r="G109" s="198"/>
      <c r="H109" s="117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155">
        <v>10727.11</v>
      </c>
      <c r="V109" s="153" t="s">
        <v>135</v>
      </c>
      <c r="W109" s="153" t="s">
        <v>131</v>
      </c>
    </row>
    <row r="110" spans="1:32" s="3" customFormat="1" x14ac:dyDescent="0.25">
      <c r="A110" s="202"/>
      <c r="B110" s="184"/>
      <c r="C110" s="200"/>
      <c r="D110" s="198"/>
      <c r="E110" s="198"/>
      <c r="F110" s="200"/>
      <c r="G110" s="198"/>
      <c r="H110" s="26"/>
      <c r="I110" s="28"/>
      <c r="J110" s="53"/>
      <c r="K110" s="53"/>
      <c r="L110" s="53"/>
      <c r="M110" s="53"/>
      <c r="N110" s="53"/>
      <c r="O110" s="53"/>
      <c r="P110" s="53"/>
      <c r="Q110" s="53"/>
      <c r="R110" s="53"/>
      <c r="S110" s="27"/>
      <c r="T110" s="53"/>
    </row>
    <row r="111" spans="1:32" s="3" customFormat="1" x14ac:dyDescent="0.25">
      <c r="A111" s="202"/>
      <c r="B111" s="184"/>
      <c r="C111" s="200"/>
      <c r="D111" s="198"/>
      <c r="E111" s="198"/>
      <c r="F111" s="200"/>
      <c r="G111" s="198"/>
      <c r="H111" s="26"/>
      <c r="I111" s="28"/>
      <c r="J111" s="52"/>
      <c r="K111" s="52"/>
      <c r="L111" s="52"/>
      <c r="M111" s="52"/>
      <c r="N111" s="52"/>
      <c r="O111" s="52"/>
      <c r="P111" s="52"/>
      <c r="Q111" s="52"/>
      <c r="R111" s="52"/>
      <c r="S111" s="27"/>
      <c r="T111" s="52"/>
    </row>
    <row r="112" spans="1:32" s="3" customFormat="1" x14ac:dyDescent="0.25">
      <c r="A112" s="202"/>
      <c r="B112" s="184"/>
      <c r="C112" s="200"/>
      <c r="D112" s="198"/>
      <c r="E112" s="198"/>
      <c r="F112" s="200"/>
      <c r="G112" s="198"/>
      <c r="H112" s="117"/>
      <c r="I112" s="28"/>
      <c r="J112" s="52"/>
      <c r="K112" s="52"/>
      <c r="L112" s="52"/>
      <c r="M112" s="52"/>
      <c r="N112" s="52"/>
      <c r="O112" s="52"/>
      <c r="P112" s="52"/>
      <c r="Q112" s="52"/>
      <c r="R112" s="52"/>
      <c r="S112" s="27"/>
      <c r="T112" s="52"/>
    </row>
    <row r="113" spans="1:22" s="3" customFormat="1" x14ac:dyDescent="0.25">
      <c r="A113" s="202"/>
      <c r="B113" s="184"/>
      <c r="C113" s="200"/>
      <c r="D113" s="198"/>
      <c r="E113" s="198"/>
      <c r="F113" s="200"/>
      <c r="G113" s="198"/>
      <c r="H113" s="52"/>
      <c r="I113" s="28"/>
      <c r="J113" s="53"/>
      <c r="K113" s="53"/>
      <c r="L113" s="53"/>
      <c r="M113" s="52"/>
      <c r="N113" s="52"/>
      <c r="O113" s="52"/>
      <c r="P113" s="52"/>
      <c r="Q113" s="52"/>
      <c r="R113" s="52"/>
      <c r="S113" s="27"/>
      <c r="T113" s="53"/>
    </row>
    <row r="114" spans="1:22" s="3" customFormat="1" x14ac:dyDescent="0.25">
      <c r="A114" s="17"/>
      <c r="B114" s="14" t="s">
        <v>1</v>
      </c>
      <c r="C114" s="84"/>
      <c r="D114" s="85"/>
      <c r="E114" s="86"/>
      <c r="F114" s="87"/>
      <c r="G114" s="86"/>
      <c r="H114" s="34"/>
      <c r="I114" s="35"/>
      <c r="J114" s="49">
        <f t="shared" ref="J114:T114" si="15">SUM(J102:J113)</f>
        <v>31982.639999999999</v>
      </c>
      <c r="K114" s="49">
        <f t="shared" si="15"/>
        <v>31982.639999999999</v>
      </c>
      <c r="L114" s="49">
        <f t="shared" si="15"/>
        <v>0</v>
      </c>
      <c r="M114" s="49">
        <f t="shared" si="15"/>
        <v>31982.639999999999</v>
      </c>
      <c r="N114" s="49">
        <f t="shared" si="15"/>
        <v>0</v>
      </c>
      <c r="O114" s="49">
        <f t="shared" si="15"/>
        <v>0</v>
      </c>
      <c r="P114" s="49">
        <f t="shared" si="15"/>
        <v>0</v>
      </c>
      <c r="Q114" s="49">
        <f t="shared" si="15"/>
        <v>0</v>
      </c>
      <c r="R114" s="49">
        <f t="shared" si="15"/>
        <v>0</v>
      </c>
      <c r="S114" s="49">
        <f t="shared" si="15"/>
        <v>189.25</v>
      </c>
      <c r="T114" s="49">
        <f t="shared" si="15"/>
        <v>31793.39</v>
      </c>
    </row>
    <row r="115" spans="1:22" s="3" customFormat="1" ht="15" customHeight="1" x14ac:dyDescent="0.25">
      <c r="A115" s="202">
        <v>12</v>
      </c>
      <c r="B115" s="183" t="s">
        <v>26</v>
      </c>
      <c r="C115" s="206"/>
      <c r="D115" s="205"/>
      <c r="E115" s="203"/>
      <c r="F115" s="206"/>
      <c r="G115" s="205"/>
      <c r="H115" s="179">
        <v>1339</v>
      </c>
      <c r="I115" s="28">
        <v>43190</v>
      </c>
      <c r="J115" s="53">
        <v>75.7</v>
      </c>
      <c r="K115" s="53">
        <v>75.7</v>
      </c>
      <c r="L115" s="53">
        <v>75.7</v>
      </c>
      <c r="M115" s="53"/>
      <c r="N115" s="53"/>
      <c r="O115" s="53"/>
      <c r="P115" s="53"/>
      <c r="Q115" s="53"/>
      <c r="R115" s="53"/>
      <c r="S115" s="27">
        <f t="shared" ref="S115:S149" si="16">J115-O115-P115-T115</f>
        <v>75.7</v>
      </c>
      <c r="T115" s="53">
        <v>0</v>
      </c>
    </row>
    <row r="116" spans="1:22" s="3" customFormat="1" x14ac:dyDescent="0.25">
      <c r="A116" s="202"/>
      <c r="B116" s="184"/>
      <c r="C116" s="207"/>
      <c r="D116" s="202"/>
      <c r="E116" s="204"/>
      <c r="F116" s="207"/>
      <c r="G116" s="202"/>
      <c r="H116" s="179">
        <v>1292</v>
      </c>
      <c r="I116" s="28">
        <v>43190</v>
      </c>
      <c r="J116" s="53">
        <v>157.71</v>
      </c>
      <c r="K116" s="53">
        <v>157.71</v>
      </c>
      <c r="L116" s="53">
        <v>157.71</v>
      </c>
      <c r="M116" s="53"/>
      <c r="N116" s="53"/>
      <c r="O116" s="53"/>
      <c r="P116" s="53"/>
      <c r="Q116" s="53"/>
      <c r="R116" s="53"/>
      <c r="S116" s="27">
        <f t="shared" si="16"/>
        <v>157.71</v>
      </c>
      <c r="T116" s="53">
        <v>0</v>
      </c>
      <c r="U116" s="154">
        <v>170.32</v>
      </c>
      <c r="V116" s="156" t="s">
        <v>105</v>
      </c>
    </row>
    <row r="117" spans="1:22" s="3" customFormat="1" x14ac:dyDescent="0.25">
      <c r="A117" s="202"/>
      <c r="B117" s="184"/>
      <c r="C117" s="207"/>
      <c r="D117" s="202"/>
      <c r="E117" s="204"/>
      <c r="F117" s="207"/>
      <c r="G117" s="202"/>
      <c r="H117" s="179">
        <v>1314</v>
      </c>
      <c r="I117" s="28">
        <v>43190</v>
      </c>
      <c r="J117" s="53">
        <v>182.94</v>
      </c>
      <c r="K117" s="53">
        <v>182.94</v>
      </c>
      <c r="L117" s="53">
        <v>182.94</v>
      </c>
      <c r="M117" s="53"/>
      <c r="N117" s="53"/>
      <c r="O117" s="53"/>
      <c r="P117" s="53"/>
      <c r="Q117" s="53"/>
      <c r="R117" s="53"/>
      <c r="S117" s="27">
        <f t="shared" si="16"/>
        <v>182.94</v>
      </c>
      <c r="T117" s="53">
        <v>0</v>
      </c>
      <c r="U117" s="154">
        <v>94.62</v>
      </c>
      <c r="V117" s="153" t="s">
        <v>106</v>
      </c>
    </row>
    <row r="118" spans="1:22" s="3" customFormat="1" x14ac:dyDescent="0.25">
      <c r="A118" s="202"/>
      <c r="B118" s="184"/>
      <c r="C118" s="207"/>
      <c r="D118" s="202"/>
      <c r="E118" s="204"/>
      <c r="F118" s="207"/>
      <c r="G118" s="202"/>
      <c r="H118" s="179">
        <v>1211</v>
      </c>
      <c r="I118" s="28">
        <v>43190</v>
      </c>
      <c r="J118" s="53">
        <v>12.62</v>
      </c>
      <c r="K118" s="53">
        <v>12.62</v>
      </c>
      <c r="L118" s="53">
        <v>12.62</v>
      </c>
      <c r="M118" s="53"/>
      <c r="N118" s="53"/>
      <c r="O118" s="53"/>
      <c r="P118" s="53"/>
      <c r="Q118" s="52"/>
      <c r="R118" s="52"/>
      <c r="S118" s="27">
        <f t="shared" si="16"/>
        <v>12.62</v>
      </c>
      <c r="T118" s="53">
        <v>0</v>
      </c>
      <c r="U118" s="154">
        <v>75.7</v>
      </c>
      <c r="V118" s="156" t="s">
        <v>107</v>
      </c>
    </row>
    <row r="119" spans="1:22" s="3" customFormat="1" x14ac:dyDescent="0.25">
      <c r="A119" s="202"/>
      <c r="B119" s="184"/>
      <c r="C119" s="207"/>
      <c r="D119" s="202"/>
      <c r="E119" s="204"/>
      <c r="F119" s="207"/>
      <c r="G119" s="202"/>
      <c r="H119" s="179">
        <v>1232</v>
      </c>
      <c r="I119" s="28">
        <v>43190</v>
      </c>
      <c r="J119" s="53">
        <v>157.71</v>
      </c>
      <c r="K119" s="53">
        <v>157.71</v>
      </c>
      <c r="L119" s="53">
        <v>157.71</v>
      </c>
      <c r="M119" s="53"/>
      <c r="N119" s="53"/>
      <c r="O119" s="53"/>
      <c r="P119" s="53"/>
      <c r="Q119" s="52"/>
      <c r="R119" s="52"/>
      <c r="S119" s="27">
        <f t="shared" si="16"/>
        <v>157.71</v>
      </c>
      <c r="T119" s="53">
        <v>0</v>
      </c>
      <c r="U119" s="154">
        <v>157.71</v>
      </c>
      <c r="V119" s="156" t="s">
        <v>108</v>
      </c>
    </row>
    <row r="120" spans="1:22" s="3" customFormat="1" x14ac:dyDescent="0.25">
      <c r="A120" s="202"/>
      <c r="B120" s="184"/>
      <c r="C120" s="207"/>
      <c r="D120" s="202"/>
      <c r="E120" s="204"/>
      <c r="F120" s="207"/>
      <c r="G120" s="202"/>
      <c r="H120" s="179">
        <v>1222</v>
      </c>
      <c r="I120" s="28">
        <v>43190</v>
      </c>
      <c r="J120" s="53">
        <v>37.85</v>
      </c>
      <c r="K120" s="53">
        <v>31.54</v>
      </c>
      <c r="L120" s="53">
        <v>31.54</v>
      </c>
      <c r="M120" s="53"/>
      <c r="N120" s="53"/>
      <c r="O120" s="53"/>
      <c r="P120" s="53">
        <v>6.31</v>
      </c>
      <c r="Q120" s="52"/>
      <c r="R120" s="52"/>
      <c r="S120" s="27">
        <f t="shared" si="16"/>
        <v>31.540000000000003</v>
      </c>
      <c r="T120" s="53">
        <v>0</v>
      </c>
      <c r="U120" s="154">
        <v>182.94</v>
      </c>
      <c r="V120" s="156" t="s">
        <v>109</v>
      </c>
    </row>
    <row r="121" spans="1:22" s="3" customFormat="1" x14ac:dyDescent="0.25">
      <c r="A121" s="202"/>
      <c r="B121" s="184"/>
      <c r="C121" s="207"/>
      <c r="D121" s="202"/>
      <c r="E121" s="204"/>
      <c r="F121" s="207"/>
      <c r="G121" s="202"/>
      <c r="H121" s="179">
        <v>1216</v>
      </c>
      <c r="I121" s="28">
        <v>43190</v>
      </c>
      <c r="J121" s="53">
        <v>157.71</v>
      </c>
      <c r="K121" s="53">
        <v>157.71</v>
      </c>
      <c r="L121" s="53">
        <v>157.71</v>
      </c>
      <c r="M121" s="53"/>
      <c r="N121" s="53"/>
      <c r="O121" s="53"/>
      <c r="P121" s="53"/>
      <c r="Q121" s="52"/>
      <c r="R121" s="52"/>
      <c r="S121" s="27">
        <f t="shared" si="16"/>
        <v>157.71</v>
      </c>
      <c r="T121" s="53">
        <v>0</v>
      </c>
      <c r="U121" s="154">
        <v>157.71</v>
      </c>
      <c r="V121" s="156" t="s">
        <v>110</v>
      </c>
    </row>
    <row r="122" spans="1:22" s="3" customFormat="1" x14ac:dyDescent="0.25">
      <c r="A122" s="202"/>
      <c r="B122" s="184"/>
      <c r="C122" s="207"/>
      <c r="D122" s="202"/>
      <c r="E122" s="204"/>
      <c r="F122" s="207"/>
      <c r="G122" s="202"/>
      <c r="H122" s="179">
        <v>1317</v>
      </c>
      <c r="I122" s="28">
        <v>43190</v>
      </c>
      <c r="J122" s="53">
        <v>37.85</v>
      </c>
      <c r="K122" s="53">
        <v>0</v>
      </c>
      <c r="L122" s="53">
        <v>0</v>
      </c>
      <c r="M122" s="53"/>
      <c r="N122" s="53"/>
      <c r="O122" s="53"/>
      <c r="P122" s="53">
        <v>37.85</v>
      </c>
      <c r="Q122" s="52"/>
      <c r="R122" s="52"/>
      <c r="S122" s="27">
        <f t="shared" si="16"/>
        <v>0</v>
      </c>
      <c r="T122" s="53">
        <v>0</v>
      </c>
      <c r="U122" s="154">
        <v>12.62</v>
      </c>
      <c r="V122" s="156" t="s">
        <v>111</v>
      </c>
    </row>
    <row r="123" spans="1:22" s="3" customFormat="1" x14ac:dyDescent="0.25">
      <c r="A123" s="202"/>
      <c r="B123" s="184"/>
      <c r="C123" s="207"/>
      <c r="D123" s="202"/>
      <c r="E123" s="204"/>
      <c r="F123" s="207"/>
      <c r="G123" s="202"/>
      <c r="H123" s="179">
        <v>1297</v>
      </c>
      <c r="I123" s="28">
        <v>43190</v>
      </c>
      <c r="J123" s="53">
        <v>126.17</v>
      </c>
      <c r="K123" s="53">
        <v>126.17</v>
      </c>
      <c r="L123" s="53">
        <v>126.17</v>
      </c>
      <c r="M123" s="53"/>
      <c r="N123" s="53"/>
      <c r="O123" s="53"/>
      <c r="P123" s="53"/>
      <c r="Q123" s="52"/>
      <c r="R123" s="52"/>
      <c r="S123" s="27">
        <f t="shared" si="16"/>
        <v>126.17</v>
      </c>
      <c r="T123" s="53">
        <v>0</v>
      </c>
      <c r="U123" s="154">
        <v>157.71</v>
      </c>
      <c r="V123" s="156" t="s">
        <v>112</v>
      </c>
    </row>
    <row r="124" spans="1:22" s="3" customFormat="1" x14ac:dyDescent="0.25">
      <c r="A124" s="202"/>
      <c r="B124" s="184"/>
      <c r="C124" s="207"/>
      <c r="D124" s="202"/>
      <c r="E124" s="204"/>
      <c r="F124" s="207"/>
      <c r="G124" s="202"/>
      <c r="H124" s="179">
        <v>1416</v>
      </c>
      <c r="I124" s="28">
        <v>43190</v>
      </c>
      <c r="J124" s="53">
        <v>82.01</v>
      </c>
      <c r="K124" s="53">
        <v>82.01</v>
      </c>
      <c r="L124" s="53">
        <v>82.01</v>
      </c>
      <c r="M124" s="53"/>
      <c r="N124" s="53"/>
      <c r="O124" s="53"/>
      <c r="P124" s="53"/>
      <c r="Q124" s="52"/>
      <c r="R124" s="52"/>
      <c r="S124" s="27">
        <f t="shared" si="16"/>
        <v>82.01</v>
      </c>
      <c r="T124" s="53">
        <v>0</v>
      </c>
      <c r="U124" s="154">
        <v>82.01</v>
      </c>
      <c r="V124" s="156" t="s">
        <v>113</v>
      </c>
    </row>
    <row r="125" spans="1:22" s="3" customFormat="1" x14ac:dyDescent="0.25">
      <c r="A125" s="202"/>
      <c r="B125" s="184"/>
      <c r="C125" s="207"/>
      <c r="D125" s="202"/>
      <c r="E125" s="204"/>
      <c r="F125" s="207"/>
      <c r="G125" s="202"/>
      <c r="H125" s="179">
        <v>1461</v>
      </c>
      <c r="I125" s="28">
        <v>43190</v>
      </c>
      <c r="J125" s="53">
        <v>126.17</v>
      </c>
      <c r="K125" s="53">
        <v>126.17</v>
      </c>
      <c r="L125" s="53">
        <v>126.17</v>
      </c>
      <c r="M125" s="53"/>
      <c r="N125" s="53"/>
      <c r="O125" s="53"/>
      <c r="P125" s="53"/>
      <c r="Q125" s="52"/>
      <c r="R125" s="52"/>
      <c r="S125" s="27">
        <f t="shared" si="16"/>
        <v>126.17</v>
      </c>
      <c r="T125" s="53">
        <v>0</v>
      </c>
      <c r="U125" s="154">
        <v>182.94</v>
      </c>
      <c r="V125" s="156" t="s">
        <v>114</v>
      </c>
    </row>
    <row r="126" spans="1:22" s="3" customFormat="1" x14ac:dyDescent="0.25">
      <c r="A126" s="202"/>
      <c r="B126" s="184"/>
      <c r="C126" s="207"/>
      <c r="D126" s="202"/>
      <c r="E126" s="204"/>
      <c r="F126" s="207"/>
      <c r="G126" s="202"/>
      <c r="H126" s="179">
        <v>1304</v>
      </c>
      <c r="I126" s="28">
        <v>43190</v>
      </c>
      <c r="J126" s="53">
        <v>182.94</v>
      </c>
      <c r="K126" s="53">
        <v>182.94</v>
      </c>
      <c r="L126" s="53">
        <v>182.94</v>
      </c>
      <c r="M126" s="53"/>
      <c r="N126" s="53"/>
      <c r="O126" s="53"/>
      <c r="P126" s="53"/>
      <c r="Q126" s="52"/>
      <c r="R126" s="52"/>
      <c r="S126" s="27">
        <f t="shared" si="16"/>
        <v>182.94</v>
      </c>
      <c r="T126" s="53">
        <v>0</v>
      </c>
      <c r="U126" s="154">
        <v>63.08</v>
      </c>
      <c r="V126" s="156" t="s">
        <v>115</v>
      </c>
    </row>
    <row r="127" spans="1:22" s="3" customFormat="1" x14ac:dyDescent="0.25">
      <c r="A127" s="202"/>
      <c r="B127" s="184"/>
      <c r="C127" s="207"/>
      <c r="D127" s="202"/>
      <c r="E127" s="204"/>
      <c r="F127" s="207"/>
      <c r="G127" s="202"/>
      <c r="H127" s="179">
        <v>1486</v>
      </c>
      <c r="I127" s="28">
        <v>43190</v>
      </c>
      <c r="J127" s="53">
        <v>107.24</v>
      </c>
      <c r="K127" s="53">
        <v>107.24</v>
      </c>
      <c r="L127" s="53">
        <v>107.24</v>
      </c>
      <c r="M127" s="53"/>
      <c r="N127" s="53"/>
      <c r="O127" s="53"/>
      <c r="P127" s="53"/>
      <c r="Q127" s="52"/>
      <c r="R127" s="52"/>
      <c r="S127" s="27">
        <f t="shared" si="16"/>
        <v>107.24</v>
      </c>
      <c r="T127" s="53">
        <v>0</v>
      </c>
      <c r="U127" s="154">
        <v>126.17</v>
      </c>
      <c r="V127" s="156" t="s">
        <v>116</v>
      </c>
    </row>
    <row r="128" spans="1:22" s="3" customFormat="1" x14ac:dyDescent="0.25">
      <c r="A128" s="202"/>
      <c r="B128" s="184"/>
      <c r="C128" s="207"/>
      <c r="D128" s="202"/>
      <c r="E128" s="204"/>
      <c r="F128" s="207"/>
      <c r="G128" s="202"/>
      <c r="H128" s="179">
        <v>1521</v>
      </c>
      <c r="I128" s="28">
        <v>43190</v>
      </c>
      <c r="J128" s="53">
        <v>63.08</v>
      </c>
      <c r="K128" s="53">
        <v>63.08</v>
      </c>
      <c r="L128" s="53">
        <v>63.08</v>
      </c>
      <c r="M128" s="53"/>
      <c r="N128" s="53"/>
      <c r="O128" s="53"/>
      <c r="P128" s="53"/>
      <c r="Q128" s="52"/>
      <c r="R128" s="52"/>
      <c r="S128" s="27">
        <f t="shared" si="16"/>
        <v>63.08</v>
      </c>
      <c r="T128" s="53">
        <v>0</v>
      </c>
      <c r="U128" s="154">
        <v>126.17</v>
      </c>
      <c r="V128" s="156" t="s">
        <v>117</v>
      </c>
    </row>
    <row r="129" spans="1:32" s="3" customFormat="1" x14ac:dyDescent="0.25">
      <c r="A129" s="202"/>
      <c r="B129" s="184"/>
      <c r="C129" s="207"/>
      <c r="D129" s="202"/>
      <c r="E129" s="204"/>
      <c r="F129" s="207"/>
      <c r="G129" s="202"/>
      <c r="H129" s="179">
        <v>1618</v>
      </c>
      <c r="I129" s="28">
        <v>43190</v>
      </c>
      <c r="J129" s="53">
        <v>164.02</v>
      </c>
      <c r="K129" s="53">
        <v>164.02</v>
      </c>
      <c r="L129" s="53">
        <v>164.02</v>
      </c>
      <c r="M129" s="53"/>
      <c r="N129" s="53"/>
      <c r="O129" s="53"/>
      <c r="P129" s="53"/>
      <c r="Q129" s="52"/>
      <c r="R129" s="52"/>
      <c r="S129" s="27">
        <f t="shared" si="16"/>
        <v>164.02</v>
      </c>
      <c r="T129" s="53">
        <v>0</v>
      </c>
      <c r="U129" s="154">
        <v>164.02</v>
      </c>
      <c r="V129" s="156" t="s">
        <v>118</v>
      </c>
    </row>
    <row r="130" spans="1:32" s="3" customFormat="1" x14ac:dyDescent="0.25">
      <c r="A130" s="202"/>
      <c r="B130" s="184"/>
      <c r="C130" s="207"/>
      <c r="D130" s="202"/>
      <c r="E130" s="204"/>
      <c r="F130" s="207"/>
      <c r="G130" s="202"/>
      <c r="H130" s="179">
        <v>1612</v>
      </c>
      <c r="I130" s="28">
        <v>43190</v>
      </c>
      <c r="J130" s="53">
        <v>132.47</v>
      </c>
      <c r="K130" s="53">
        <v>132.47</v>
      </c>
      <c r="L130" s="53">
        <v>132.47</v>
      </c>
      <c r="M130" s="53"/>
      <c r="N130" s="53"/>
      <c r="O130" s="53"/>
      <c r="P130" s="53"/>
      <c r="Q130" s="52"/>
      <c r="R130" s="52"/>
      <c r="S130" s="27">
        <f t="shared" si="16"/>
        <v>132.47</v>
      </c>
      <c r="T130" s="53">
        <v>0</v>
      </c>
      <c r="U130" s="154">
        <v>164.02</v>
      </c>
      <c r="V130" s="153" t="s">
        <v>119</v>
      </c>
    </row>
    <row r="131" spans="1:32" s="3" customFormat="1" x14ac:dyDescent="0.25">
      <c r="A131" s="202"/>
      <c r="B131" s="184"/>
      <c r="C131" s="207"/>
      <c r="D131" s="202"/>
      <c r="E131" s="204"/>
      <c r="F131" s="207"/>
      <c r="G131" s="202"/>
      <c r="H131" s="179">
        <v>1569</v>
      </c>
      <c r="I131" s="28">
        <v>43190</v>
      </c>
      <c r="J131" s="53">
        <v>170.32</v>
      </c>
      <c r="K131" s="53">
        <v>170.32</v>
      </c>
      <c r="L131" s="53">
        <v>170.32</v>
      </c>
      <c r="M131" s="53"/>
      <c r="N131" s="53"/>
      <c r="O131" s="53"/>
      <c r="P131" s="53"/>
      <c r="Q131" s="52"/>
      <c r="R131" s="52"/>
      <c r="S131" s="27">
        <f t="shared" si="16"/>
        <v>170.32</v>
      </c>
      <c r="T131" s="53">
        <v>0</v>
      </c>
      <c r="U131" s="154">
        <v>113.55</v>
      </c>
      <c r="V131" s="156" t="s">
        <v>120</v>
      </c>
    </row>
    <row r="132" spans="1:32" s="3" customFormat="1" x14ac:dyDescent="0.25">
      <c r="A132" s="202"/>
      <c r="B132" s="184"/>
      <c r="C132" s="207"/>
      <c r="D132" s="202"/>
      <c r="E132" s="204"/>
      <c r="F132" s="207"/>
      <c r="G132" s="202"/>
      <c r="H132" s="179">
        <v>1582</v>
      </c>
      <c r="I132" s="28">
        <v>43190</v>
      </c>
      <c r="J132" s="53">
        <v>113.55</v>
      </c>
      <c r="K132" s="53">
        <v>113.55</v>
      </c>
      <c r="L132" s="53">
        <v>113.55</v>
      </c>
      <c r="M132" s="53"/>
      <c r="N132" s="53"/>
      <c r="O132" s="53"/>
      <c r="P132" s="53"/>
      <c r="Q132" s="52"/>
      <c r="R132" s="52"/>
      <c r="S132" s="27">
        <f t="shared" si="16"/>
        <v>113.55</v>
      </c>
      <c r="T132" s="53">
        <v>0</v>
      </c>
      <c r="U132" s="154">
        <v>0</v>
      </c>
      <c r="V132" s="156" t="s">
        <v>121</v>
      </c>
      <c r="AD132" s="154">
        <v>126.17</v>
      </c>
      <c r="AE132" s="177" t="s">
        <v>219</v>
      </c>
      <c r="AF132" s="153" t="s">
        <v>209</v>
      </c>
    </row>
    <row r="133" spans="1:32" s="3" customFormat="1" x14ac:dyDescent="0.25">
      <c r="A133" s="202"/>
      <c r="B133" s="184"/>
      <c r="C133" s="207"/>
      <c r="D133" s="202"/>
      <c r="E133" s="204"/>
      <c r="F133" s="207"/>
      <c r="G133" s="202"/>
      <c r="H133" s="179">
        <v>1583</v>
      </c>
      <c r="I133" s="28">
        <v>43190</v>
      </c>
      <c r="J133" s="53">
        <v>113.55</v>
      </c>
      <c r="K133" s="53">
        <v>113.55</v>
      </c>
      <c r="L133" s="53">
        <v>113.55</v>
      </c>
      <c r="M133" s="53"/>
      <c r="N133" s="53"/>
      <c r="O133" s="53"/>
      <c r="P133" s="53"/>
      <c r="Q133" s="52"/>
      <c r="R133" s="52"/>
      <c r="S133" s="27">
        <f t="shared" si="16"/>
        <v>113.55</v>
      </c>
      <c r="T133" s="53">
        <v>0</v>
      </c>
      <c r="U133" s="154">
        <v>189.25</v>
      </c>
      <c r="V133" s="156" t="s">
        <v>122</v>
      </c>
      <c r="AD133" s="155">
        <v>189.25</v>
      </c>
      <c r="AE133" s="156" t="s">
        <v>218</v>
      </c>
      <c r="AF133" s="153" t="s">
        <v>217</v>
      </c>
    </row>
    <row r="134" spans="1:32" s="3" customFormat="1" x14ac:dyDescent="0.25">
      <c r="A134" s="202"/>
      <c r="B134" s="184"/>
      <c r="C134" s="207"/>
      <c r="D134" s="202"/>
      <c r="E134" s="204"/>
      <c r="F134" s="207"/>
      <c r="G134" s="202"/>
      <c r="H134" s="179">
        <v>1599</v>
      </c>
      <c r="I134" s="28">
        <v>43190</v>
      </c>
      <c r="J134" s="53">
        <v>182.94</v>
      </c>
      <c r="K134" s="53">
        <v>182.94</v>
      </c>
      <c r="L134" s="53">
        <v>182.94</v>
      </c>
      <c r="M134" s="53"/>
      <c r="N134" s="53"/>
      <c r="O134" s="53"/>
      <c r="P134" s="53"/>
      <c r="Q134" s="52"/>
      <c r="R134" s="52"/>
      <c r="S134" s="27">
        <f t="shared" si="16"/>
        <v>182.94</v>
      </c>
      <c r="T134" s="53">
        <v>0</v>
      </c>
      <c r="U134" s="154">
        <v>176.63</v>
      </c>
      <c r="V134" s="156" t="s">
        <v>123</v>
      </c>
      <c r="AD134" s="154">
        <v>157.71</v>
      </c>
      <c r="AE134" s="177" t="s">
        <v>216</v>
      </c>
      <c r="AF134" s="153" t="s">
        <v>209</v>
      </c>
    </row>
    <row r="135" spans="1:32" s="3" customFormat="1" x14ac:dyDescent="0.25">
      <c r="A135" s="202"/>
      <c r="B135" s="184"/>
      <c r="C135" s="207"/>
      <c r="D135" s="202"/>
      <c r="E135" s="204"/>
      <c r="F135" s="207"/>
      <c r="G135" s="202"/>
      <c r="H135" s="179">
        <v>1629</v>
      </c>
      <c r="I135" s="28">
        <v>43190</v>
      </c>
      <c r="J135" s="53">
        <v>176.63</v>
      </c>
      <c r="K135" s="53">
        <v>176.63</v>
      </c>
      <c r="L135" s="53">
        <v>176.63</v>
      </c>
      <c r="M135" s="53"/>
      <c r="N135" s="53"/>
      <c r="O135" s="53"/>
      <c r="P135" s="53"/>
      <c r="Q135" s="52"/>
      <c r="R135" s="52"/>
      <c r="S135" s="27">
        <f t="shared" si="16"/>
        <v>176.63</v>
      </c>
      <c r="T135" s="53">
        <v>0</v>
      </c>
      <c r="U135" s="154">
        <v>107.24</v>
      </c>
      <c r="V135" s="156" t="s">
        <v>124</v>
      </c>
      <c r="AD135" s="154">
        <v>119.86</v>
      </c>
      <c r="AE135" s="177" t="s">
        <v>215</v>
      </c>
      <c r="AF135" s="153" t="s">
        <v>209</v>
      </c>
    </row>
    <row r="136" spans="1:32" s="3" customFormat="1" x14ac:dyDescent="0.25">
      <c r="A136" s="202"/>
      <c r="B136" s="184"/>
      <c r="C136" s="207"/>
      <c r="D136" s="202"/>
      <c r="E136" s="204"/>
      <c r="F136" s="207"/>
      <c r="G136" s="202"/>
      <c r="H136" s="179">
        <v>1600</v>
      </c>
      <c r="I136" s="28">
        <v>43190</v>
      </c>
      <c r="J136" s="53">
        <v>107.24</v>
      </c>
      <c r="K136" s="53">
        <v>107.24</v>
      </c>
      <c r="L136" s="53">
        <v>107.24</v>
      </c>
      <c r="M136" s="53"/>
      <c r="N136" s="53"/>
      <c r="O136" s="53"/>
      <c r="P136" s="53"/>
      <c r="Q136" s="52"/>
      <c r="R136" s="52"/>
      <c r="S136" s="27">
        <f t="shared" si="16"/>
        <v>107.24</v>
      </c>
      <c r="T136" s="53">
        <v>0</v>
      </c>
      <c r="U136" s="154">
        <v>113.55</v>
      </c>
      <c r="V136" s="156" t="s">
        <v>125</v>
      </c>
      <c r="AD136" s="154">
        <v>164.02</v>
      </c>
      <c r="AE136" s="177" t="s">
        <v>214</v>
      </c>
      <c r="AF136" s="153" t="s">
        <v>209</v>
      </c>
    </row>
    <row r="137" spans="1:32" s="3" customFormat="1" x14ac:dyDescent="0.25">
      <c r="A137" s="202"/>
      <c r="B137" s="184"/>
      <c r="C137" s="207"/>
      <c r="D137" s="202"/>
      <c r="E137" s="204"/>
      <c r="F137" s="207"/>
      <c r="G137" s="202"/>
      <c r="H137" s="179">
        <v>1671</v>
      </c>
      <c r="I137" s="28">
        <v>43190</v>
      </c>
      <c r="J137" s="53">
        <v>189.25</v>
      </c>
      <c r="K137" s="53">
        <v>189.25</v>
      </c>
      <c r="L137" s="53">
        <v>189.25</v>
      </c>
      <c r="M137" s="53"/>
      <c r="N137" s="53"/>
      <c r="O137" s="53"/>
      <c r="P137" s="53"/>
      <c r="Q137" s="52"/>
      <c r="R137" s="52"/>
      <c r="S137" s="27">
        <f t="shared" si="16"/>
        <v>189.25</v>
      </c>
      <c r="T137" s="53">
        <v>0</v>
      </c>
      <c r="U137" s="154">
        <v>113.55</v>
      </c>
      <c r="V137" s="153" t="s">
        <v>126</v>
      </c>
      <c r="AD137" s="154">
        <v>113.55</v>
      </c>
      <c r="AE137" s="177" t="s">
        <v>213</v>
      </c>
      <c r="AF137" s="153" t="s">
        <v>209</v>
      </c>
    </row>
    <row r="138" spans="1:32" s="3" customFormat="1" x14ac:dyDescent="0.25">
      <c r="A138" s="202"/>
      <c r="B138" s="184"/>
      <c r="C138" s="207"/>
      <c r="D138" s="202"/>
      <c r="E138" s="204"/>
      <c r="F138" s="207"/>
      <c r="G138" s="202"/>
      <c r="H138" s="179">
        <v>329</v>
      </c>
      <c r="I138" s="28" t="s">
        <v>207</v>
      </c>
      <c r="J138" s="53">
        <v>94.62</v>
      </c>
      <c r="K138" s="53">
        <v>94.62</v>
      </c>
      <c r="L138" s="53"/>
      <c r="M138" s="53">
        <v>94.62</v>
      </c>
      <c r="N138" s="53"/>
      <c r="O138" s="53"/>
      <c r="P138" s="53"/>
      <c r="Q138" s="52"/>
      <c r="R138" s="52"/>
      <c r="S138" s="27">
        <f t="shared" si="16"/>
        <v>94.62</v>
      </c>
      <c r="T138" s="53">
        <v>0</v>
      </c>
      <c r="U138" s="154"/>
      <c r="V138" s="153"/>
      <c r="AD138" s="154">
        <v>346.96</v>
      </c>
      <c r="AE138" s="177" t="s">
        <v>212</v>
      </c>
      <c r="AF138" s="153" t="s">
        <v>209</v>
      </c>
    </row>
    <row r="139" spans="1:32" s="3" customFormat="1" x14ac:dyDescent="0.25">
      <c r="A139" s="202"/>
      <c r="B139" s="184"/>
      <c r="C139" s="207"/>
      <c r="D139" s="202"/>
      <c r="E139" s="204"/>
      <c r="F139" s="207"/>
      <c r="G139" s="202"/>
      <c r="H139" s="179">
        <v>331</v>
      </c>
      <c r="I139" s="28">
        <v>43216</v>
      </c>
      <c r="J139" s="53">
        <v>164.02</v>
      </c>
      <c r="K139" s="53">
        <v>164.02</v>
      </c>
      <c r="L139" s="53"/>
      <c r="M139" s="53">
        <v>164.02</v>
      </c>
      <c r="N139" s="53"/>
      <c r="O139" s="53"/>
      <c r="P139" s="53"/>
      <c r="Q139" s="52"/>
      <c r="R139" s="52"/>
      <c r="S139" s="27">
        <f t="shared" si="16"/>
        <v>164.02</v>
      </c>
      <c r="T139" s="53">
        <v>0</v>
      </c>
      <c r="U139" s="154"/>
      <c r="V139" s="153"/>
      <c r="AD139" s="154">
        <v>50.47</v>
      </c>
      <c r="AE139" s="177" t="s">
        <v>211</v>
      </c>
      <c r="AF139" s="153" t="s">
        <v>209</v>
      </c>
    </row>
    <row r="140" spans="1:32" s="3" customFormat="1" x14ac:dyDescent="0.25">
      <c r="A140" s="202"/>
      <c r="B140" s="184"/>
      <c r="C140" s="207"/>
      <c r="D140" s="202"/>
      <c r="E140" s="204"/>
      <c r="F140" s="207"/>
      <c r="G140" s="202"/>
      <c r="H140" s="179">
        <v>330</v>
      </c>
      <c r="I140" s="28">
        <v>43216</v>
      </c>
      <c r="J140" s="53">
        <v>113.55</v>
      </c>
      <c r="K140" s="53">
        <v>113.55</v>
      </c>
      <c r="L140" s="53"/>
      <c r="M140" s="53">
        <v>113.55</v>
      </c>
      <c r="N140" s="53"/>
      <c r="O140" s="53"/>
      <c r="P140" s="53"/>
      <c r="Q140" s="52"/>
      <c r="R140" s="52"/>
      <c r="S140" s="27">
        <f t="shared" si="16"/>
        <v>113.55</v>
      </c>
      <c r="T140" s="53">
        <v>0</v>
      </c>
      <c r="U140" s="154"/>
      <c r="V140" s="153"/>
      <c r="AD140" s="154">
        <v>3785</v>
      </c>
      <c r="AE140" s="177" t="s">
        <v>210</v>
      </c>
      <c r="AF140" s="153" t="s">
        <v>209</v>
      </c>
    </row>
    <row r="141" spans="1:32" s="3" customFormat="1" x14ac:dyDescent="0.25">
      <c r="A141" s="202"/>
      <c r="B141" s="184"/>
      <c r="C141" s="207"/>
      <c r="D141" s="202"/>
      <c r="E141" s="204"/>
      <c r="F141" s="207"/>
      <c r="G141" s="202"/>
      <c r="H141" s="179">
        <v>332</v>
      </c>
      <c r="I141" s="28">
        <v>43216</v>
      </c>
      <c r="J141" s="53">
        <v>24413.25</v>
      </c>
      <c r="K141" s="53">
        <v>24413.25</v>
      </c>
      <c r="L141" s="53"/>
      <c r="M141" s="53">
        <v>24413.25</v>
      </c>
      <c r="N141" s="53"/>
      <c r="O141" s="53"/>
      <c r="P141" s="53"/>
      <c r="Q141" s="52"/>
      <c r="R141" s="52"/>
      <c r="S141" s="27">
        <f t="shared" si="16"/>
        <v>24413.25</v>
      </c>
      <c r="T141" s="53">
        <v>0</v>
      </c>
      <c r="U141" s="154"/>
      <c r="V141" s="153"/>
    </row>
    <row r="142" spans="1:32" s="3" customFormat="1" x14ac:dyDescent="0.25">
      <c r="A142" s="202"/>
      <c r="B142" s="184"/>
      <c r="C142" s="207"/>
      <c r="D142" s="202"/>
      <c r="E142" s="204"/>
      <c r="F142" s="207"/>
      <c r="G142" s="202"/>
      <c r="H142" s="179">
        <v>1780</v>
      </c>
      <c r="I142" s="28">
        <v>43220</v>
      </c>
      <c r="J142" s="53">
        <v>126.17</v>
      </c>
      <c r="K142" s="53">
        <v>126.17</v>
      </c>
      <c r="L142" s="53"/>
      <c r="M142" s="53">
        <v>126.17</v>
      </c>
      <c r="N142" s="53"/>
      <c r="O142" s="53"/>
      <c r="P142" s="53"/>
      <c r="Q142" s="52"/>
      <c r="R142" s="52"/>
      <c r="S142" s="27">
        <f t="shared" si="16"/>
        <v>0</v>
      </c>
      <c r="T142" s="53">
        <v>126.17</v>
      </c>
      <c r="U142" s="154">
        <v>24413.25</v>
      </c>
      <c r="V142" s="153" t="s">
        <v>127</v>
      </c>
    </row>
    <row r="143" spans="1:32" s="3" customFormat="1" x14ac:dyDescent="0.25">
      <c r="A143" s="202"/>
      <c r="B143" s="184"/>
      <c r="C143" s="207"/>
      <c r="D143" s="202"/>
      <c r="E143" s="204"/>
      <c r="F143" s="207"/>
      <c r="G143" s="202"/>
      <c r="H143" s="179">
        <v>1756</v>
      </c>
      <c r="I143" s="28">
        <v>43220</v>
      </c>
      <c r="J143" s="53">
        <v>119.86</v>
      </c>
      <c r="K143" s="53">
        <v>119.86</v>
      </c>
      <c r="L143" s="53"/>
      <c r="M143" s="53">
        <v>119.86</v>
      </c>
      <c r="N143" s="53"/>
      <c r="O143" s="53"/>
      <c r="P143" s="53"/>
      <c r="Q143" s="52"/>
      <c r="R143" s="52"/>
      <c r="S143" s="27">
        <f t="shared" si="16"/>
        <v>0</v>
      </c>
      <c r="T143" s="53">
        <v>119.86</v>
      </c>
      <c r="U143" s="154">
        <v>182.94</v>
      </c>
      <c r="V143" s="156" t="s">
        <v>128</v>
      </c>
    </row>
    <row r="144" spans="1:32" s="3" customFormat="1" x14ac:dyDescent="0.25">
      <c r="A144" s="202"/>
      <c r="B144" s="184"/>
      <c r="C144" s="207"/>
      <c r="D144" s="202"/>
      <c r="E144" s="204"/>
      <c r="F144" s="207"/>
      <c r="G144" s="202"/>
      <c r="H144" s="179">
        <v>1787</v>
      </c>
      <c r="I144" s="28">
        <v>43220</v>
      </c>
      <c r="J144" s="53">
        <v>157.71</v>
      </c>
      <c r="K144" s="53">
        <v>157.71</v>
      </c>
      <c r="L144" s="53"/>
      <c r="M144" s="53">
        <v>157.71</v>
      </c>
      <c r="N144" s="53"/>
      <c r="O144" s="53"/>
      <c r="P144" s="53"/>
      <c r="Q144" s="52"/>
      <c r="R144" s="52"/>
      <c r="S144" s="27">
        <f t="shared" si="16"/>
        <v>0</v>
      </c>
      <c r="T144" s="53">
        <v>157.71</v>
      </c>
      <c r="U144" s="154">
        <v>107.24</v>
      </c>
      <c r="V144" s="156" t="s">
        <v>129</v>
      </c>
    </row>
    <row r="145" spans="1:32" s="3" customFormat="1" x14ac:dyDescent="0.25">
      <c r="A145" s="202"/>
      <c r="B145" s="184"/>
      <c r="C145" s="207"/>
      <c r="D145" s="202"/>
      <c r="E145" s="204"/>
      <c r="F145" s="207"/>
      <c r="G145" s="202"/>
      <c r="H145" s="179">
        <v>1784</v>
      </c>
      <c r="I145" s="28">
        <v>43220</v>
      </c>
      <c r="J145" s="53">
        <v>164.02</v>
      </c>
      <c r="K145" s="53">
        <v>164.02</v>
      </c>
      <c r="L145" s="53"/>
      <c r="M145" s="53">
        <v>164.02</v>
      </c>
      <c r="N145" s="53"/>
      <c r="O145" s="53"/>
      <c r="P145" s="53"/>
      <c r="Q145" s="52"/>
      <c r="R145" s="52"/>
      <c r="S145" s="27">
        <f t="shared" si="16"/>
        <v>0</v>
      </c>
      <c r="T145" s="53">
        <v>164.02</v>
      </c>
    </row>
    <row r="146" spans="1:32" s="3" customFormat="1" x14ac:dyDescent="0.25">
      <c r="A146" s="202"/>
      <c r="B146" s="184"/>
      <c r="C146" s="207"/>
      <c r="D146" s="202"/>
      <c r="E146" s="204"/>
      <c r="F146" s="207"/>
      <c r="G146" s="202"/>
      <c r="H146" s="179">
        <v>1791</v>
      </c>
      <c r="I146" s="28">
        <v>43220</v>
      </c>
      <c r="J146" s="53">
        <v>113.55</v>
      </c>
      <c r="K146" s="53">
        <v>113.55</v>
      </c>
      <c r="L146" s="53"/>
      <c r="M146" s="53">
        <v>113.55</v>
      </c>
      <c r="N146" s="53"/>
      <c r="O146" s="53"/>
      <c r="P146" s="53"/>
      <c r="Q146" s="52"/>
      <c r="R146" s="52"/>
      <c r="S146" s="27">
        <f t="shared" si="16"/>
        <v>0</v>
      </c>
      <c r="T146" s="53">
        <v>113.55</v>
      </c>
    </row>
    <row r="147" spans="1:32" s="3" customFormat="1" x14ac:dyDescent="0.25">
      <c r="A147" s="202"/>
      <c r="B147" s="184"/>
      <c r="C147" s="207"/>
      <c r="D147" s="202"/>
      <c r="E147" s="204"/>
      <c r="F147" s="207"/>
      <c r="G147" s="202"/>
      <c r="H147" s="179">
        <v>2252</v>
      </c>
      <c r="I147" s="28">
        <v>43220</v>
      </c>
      <c r="J147" s="53">
        <v>378.5</v>
      </c>
      <c r="K147" s="53">
        <v>346.96</v>
      </c>
      <c r="L147" s="53"/>
      <c r="M147" s="53">
        <v>346.96</v>
      </c>
      <c r="N147" s="53"/>
      <c r="O147" s="53"/>
      <c r="P147" s="53">
        <v>31.54</v>
      </c>
      <c r="Q147" s="52"/>
      <c r="R147" s="52"/>
      <c r="S147" s="27">
        <f t="shared" si="16"/>
        <v>0</v>
      </c>
      <c r="T147" s="53">
        <v>346.96</v>
      </c>
    </row>
    <row r="148" spans="1:32" s="3" customFormat="1" x14ac:dyDescent="0.25">
      <c r="A148" s="202"/>
      <c r="B148" s="184"/>
      <c r="C148" s="207"/>
      <c r="D148" s="202"/>
      <c r="E148" s="204"/>
      <c r="F148" s="207"/>
      <c r="G148" s="202"/>
      <c r="H148" s="179">
        <v>2253</v>
      </c>
      <c r="I148" s="28">
        <v>43220</v>
      </c>
      <c r="J148" s="53">
        <v>3785</v>
      </c>
      <c r="K148" s="53">
        <v>3785</v>
      </c>
      <c r="L148" s="53"/>
      <c r="M148" s="53">
        <v>3785</v>
      </c>
      <c r="N148" s="53"/>
      <c r="O148" s="53"/>
      <c r="P148" s="53"/>
      <c r="Q148" s="52"/>
      <c r="R148" s="52"/>
      <c r="S148" s="27">
        <f t="shared" si="16"/>
        <v>0</v>
      </c>
      <c r="T148" s="53">
        <v>3785</v>
      </c>
    </row>
    <row r="149" spans="1:32" s="3" customFormat="1" x14ac:dyDescent="0.25">
      <c r="A149" s="202"/>
      <c r="B149" s="184"/>
      <c r="C149" s="207"/>
      <c r="D149" s="202"/>
      <c r="E149" s="204"/>
      <c r="F149" s="207"/>
      <c r="G149" s="202"/>
      <c r="H149" s="52">
        <v>1910</v>
      </c>
      <c r="I149" s="28">
        <v>43220</v>
      </c>
      <c r="J149" s="53">
        <v>50.47</v>
      </c>
      <c r="K149" s="53">
        <v>50.47</v>
      </c>
      <c r="L149" s="53"/>
      <c r="M149" s="53">
        <v>50.47</v>
      </c>
      <c r="N149" s="53"/>
      <c r="O149" s="53"/>
      <c r="P149" s="53"/>
      <c r="Q149" s="53"/>
      <c r="R149" s="53"/>
      <c r="S149" s="27">
        <f t="shared" si="16"/>
        <v>0</v>
      </c>
      <c r="T149" s="53">
        <v>50.47</v>
      </c>
    </row>
    <row r="150" spans="1:32" s="3" customFormat="1" x14ac:dyDescent="0.25">
      <c r="A150" s="17"/>
      <c r="B150" s="14" t="s">
        <v>1</v>
      </c>
      <c r="C150" s="78"/>
      <c r="D150" s="12"/>
      <c r="E150" s="17"/>
      <c r="F150" s="81"/>
      <c r="G150" s="17"/>
      <c r="H150" s="31"/>
      <c r="I150" s="32"/>
      <c r="J150" s="58">
        <f>SUM(J115:J149)</f>
        <v>32538.39</v>
      </c>
      <c r="K150" s="58">
        <f>SUM(K115:K149)</f>
        <v>32462.69</v>
      </c>
      <c r="L150" s="58">
        <f>SUM(L115:L149)</f>
        <v>2813.5099999999998</v>
      </c>
      <c r="M150" s="58">
        <f>SUM(M115:M149)</f>
        <v>29649.179999999997</v>
      </c>
      <c r="N150" s="58">
        <f t="shared" ref="N150:T150" si="17">SUM(N115:N149)</f>
        <v>0</v>
      </c>
      <c r="O150" s="58">
        <f t="shared" si="17"/>
        <v>0</v>
      </c>
      <c r="P150" s="58">
        <f t="shared" si="17"/>
        <v>75.7</v>
      </c>
      <c r="Q150" s="58">
        <f t="shared" si="17"/>
        <v>0</v>
      </c>
      <c r="R150" s="58">
        <f t="shared" si="17"/>
        <v>0</v>
      </c>
      <c r="S150" s="58">
        <f t="shared" si="17"/>
        <v>27598.95</v>
      </c>
      <c r="T150" s="58">
        <f t="shared" si="17"/>
        <v>4863.7400000000007</v>
      </c>
    </row>
    <row r="151" spans="1:32" s="3" customFormat="1" ht="15" customHeight="1" x14ac:dyDescent="0.25">
      <c r="A151" s="210">
        <v>13</v>
      </c>
      <c r="B151" s="216" t="s">
        <v>83</v>
      </c>
      <c r="C151" s="214" t="s">
        <v>3</v>
      </c>
      <c r="D151" s="210">
        <v>19</v>
      </c>
      <c r="E151" s="212" t="s">
        <v>4</v>
      </c>
      <c r="F151" s="199" t="s">
        <v>3</v>
      </c>
      <c r="G151" s="197" t="s">
        <v>25</v>
      </c>
      <c r="H151" s="118" t="s">
        <v>94</v>
      </c>
      <c r="I151" s="28">
        <v>43190</v>
      </c>
      <c r="J151" s="27">
        <v>1783.24</v>
      </c>
      <c r="K151" s="27">
        <v>1783.24</v>
      </c>
      <c r="L151" s="27">
        <v>1783.24</v>
      </c>
      <c r="M151" s="27"/>
      <c r="N151" s="27"/>
      <c r="O151" s="27"/>
      <c r="P151" s="27"/>
      <c r="Q151" s="27"/>
      <c r="R151" s="27"/>
      <c r="S151" s="27">
        <f>J151-O151-P151-T151</f>
        <v>1783.24</v>
      </c>
      <c r="T151" s="27">
        <v>0</v>
      </c>
      <c r="U151" s="155">
        <v>1783.24</v>
      </c>
      <c r="V151" s="153" t="s">
        <v>166</v>
      </c>
      <c r="W151" s="153" t="s">
        <v>139</v>
      </c>
    </row>
    <row r="152" spans="1:32" s="3" customFormat="1" x14ac:dyDescent="0.25">
      <c r="A152" s="211"/>
      <c r="B152" s="217"/>
      <c r="C152" s="215"/>
      <c r="D152" s="211"/>
      <c r="E152" s="213"/>
      <c r="F152" s="200"/>
      <c r="G152" s="198"/>
      <c r="H152" s="11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1:32" s="3" customFormat="1" x14ac:dyDescent="0.25">
      <c r="A153" s="211"/>
      <c r="B153" s="217"/>
      <c r="C153" s="215"/>
      <c r="D153" s="211"/>
      <c r="E153" s="213"/>
      <c r="F153" s="200"/>
      <c r="G153" s="198"/>
      <c r="H153" s="29"/>
      <c r="I153" s="28"/>
      <c r="J153" s="45"/>
      <c r="K153" s="45"/>
      <c r="L153" s="45"/>
      <c r="M153" s="45"/>
      <c r="N153" s="45"/>
      <c r="O153" s="45"/>
      <c r="P153" s="45"/>
      <c r="Q153" s="45"/>
      <c r="R153" s="45"/>
      <c r="S153" s="27"/>
      <c r="T153" s="33"/>
    </row>
    <row r="154" spans="1:32" s="3" customFormat="1" x14ac:dyDescent="0.25">
      <c r="A154" s="132"/>
      <c r="B154" s="14" t="s">
        <v>1</v>
      </c>
      <c r="C154" s="148"/>
      <c r="D154" s="132"/>
      <c r="E154" s="140"/>
      <c r="F154" s="128"/>
      <c r="G154" s="88"/>
      <c r="H154" s="29"/>
      <c r="I154" s="36"/>
      <c r="J154" s="58">
        <f>SUM(J151:J153)</f>
        <v>1783.24</v>
      </c>
      <c r="K154" s="58">
        <f>SUM(K151:K153)</f>
        <v>1783.24</v>
      </c>
      <c r="L154" s="58">
        <f>SUM(L151:L153)</f>
        <v>1783.24</v>
      </c>
      <c r="M154" s="58">
        <f>SUM(M151:M153)</f>
        <v>0</v>
      </c>
      <c r="N154" s="58"/>
      <c r="O154" s="58">
        <f>SUM(O151:O153)</f>
        <v>0</v>
      </c>
      <c r="P154" s="58">
        <f>SUM(P151:P153)</f>
        <v>0</v>
      </c>
      <c r="Q154" s="58"/>
      <c r="R154" s="58">
        <f>SUM(R151:R153)</f>
        <v>0</v>
      </c>
      <c r="S154" s="58">
        <f>SUM(S151:S153)</f>
        <v>1783.24</v>
      </c>
      <c r="T154" s="58">
        <f>SUM(T151:T153)</f>
        <v>0</v>
      </c>
    </row>
    <row r="155" spans="1:32" s="3" customFormat="1" ht="16.5" customHeight="1" x14ac:dyDescent="0.25">
      <c r="A155" s="132"/>
      <c r="B155" s="16" t="s">
        <v>24</v>
      </c>
      <c r="C155" s="136"/>
      <c r="D155" s="132"/>
      <c r="E155" s="89" t="s">
        <v>10</v>
      </c>
      <c r="F155" s="130"/>
      <c r="G155" s="90" t="s">
        <v>23</v>
      </c>
      <c r="H155" s="52">
        <v>18</v>
      </c>
      <c r="I155" s="28">
        <v>43190</v>
      </c>
      <c r="J155" s="27">
        <v>3459.09</v>
      </c>
      <c r="K155" s="27">
        <v>3459.09</v>
      </c>
      <c r="L155" s="27">
        <v>3459.09</v>
      </c>
      <c r="M155" s="27"/>
      <c r="N155" s="52"/>
      <c r="O155" s="52"/>
      <c r="P155" s="52"/>
      <c r="Q155" s="52"/>
      <c r="R155" s="52"/>
      <c r="S155" s="27">
        <f>J155-O155-P155-T155</f>
        <v>3459.09</v>
      </c>
      <c r="T155" s="27">
        <v>0</v>
      </c>
      <c r="U155" s="155">
        <v>3459.09</v>
      </c>
      <c r="V155" s="153" t="s">
        <v>164</v>
      </c>
      <c r="W155" s="153" t="s">
        <v>139</v>
      </c>
    </row>
    <row r="156" spans="1:32" s="3" customFormat="1" x14ac:dyDescent="0.25">
      <c r="A156" s="133">
        <v>14</v>
      </c>
      <c r="B156" s="15" t="s">
        <v>22</v>
      </c>
      <c r="C156" s="137" t="s">
        <v>21</v>
      </c>
      <c r="D156" s="133">
        <v>935</v>
      </c>
      <c r="E156" s="129"/>
      <c r="F156" s="131" t="s">
        <v>20</v>
      </c>
      <c r="G156" s="91" t="s">
        <v>19</v>
      </c>
      <c r="H156" s="52">
        <v>19</v>
      </c>
      <c r="I156" s="28">
        <v>43220</v>
      </c>
      <c r="J156" s="27">
        <v>3459.09</v>
      </c>
      <c r="K156" s="27">
        <v>3459.09</v>
      </c>
      <c r="L156" s="27"/>
      <c r="M156" s="27">
        <v>3459.09</v>
      </c>
      <c r="N156" s="52"/>
      <c r="O156" s="52"/>
      <c r="P156" s="52"/>
      <c r="Q156" s="52"/>
      <c r="R156" s="52"/>
      <c r="S156" s="27"/>
      <c r="T156" s="27">
        <v>3459.09</v>
      </c>
    </row>
    <row r="157" spans="1:32" s="3" customFormat="1" x14ac:dyDescent="0.25">
      <c r="A157" s="133"/>
      <c r="B157" s="15" t="s">
        <v>18</v>
      </c>
      <c r="C157" s="137"/>
      <c r="D157" s="133"/>
      <c r="E157" s="129"/>
      <c r="F157" s="131"/>
      <c r="G157" s="91" t="s">
        <v>16</v>
      </c>
      <c r="H157" s="29"/>
      <c r="I157" s="30"/>
      <c r="J157" s="40"/>
      <c r="K157" s="40"/>
      <c r="L157" s="40"/>
      <c r="M157" s="40"/>
      <c r="N157" s="40"/>
      <c r="O157" s="40"/>
      <c r="P157" s="40"/>
      <c r="Q157" s="40"/>
      <c r="R157" s="40"/>
      <c r="S157" s="27"/>
      <c r="T157" s="40"/>
    </row>
    <row r="158" spans="1:32" s="3" customFormat="1" x14ac:dyDescent="0.25">
      <c r="A158" s="149"/>
      <c r="B158" s="4"/>
      <c r="C158" s="92"/>
      <c r="D158" s="149"/>
      <c r="E158" s="129"/>
      <c r="F158" s="93"/>
      <c r="G158" s="94" t="s">
        <v>17</v>
      </c>
      <c r="H158" s="29"/>
      <c r="I158" s="36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41"/>
    </row>
    <row r="159" spans="1:32" s="3" customFormat="1" x14ac:dyDescent="0.25">
      <c r="A159" s="12"/>
      <c r="B159" s="14" t="s">
        <v>1</v>
      </c>
      <c r="C159" s="137"/>
      <c r="D159" s="133"/>
      <c r="E159" s="80"/>
      <c r="F159" s="131"/>
      <c r="G159" s="95"/>
      <c r="H159" s="29"/>
      <c r="I159" s="36"/>
      <c r="J159" s="58">
        <f>SUM(J155:J158)</f>
        <v>6918.18</v>
      </c>
      <c r="K159" s="58">
        <f>SUM(K155:K158)</f>
        <v>6918.18</v>
      </c>
      <c r="L159" s="58">
        <f>SUM(L155:L158)</f>
        <v>3459.09</v>
      </c>
      <c r="M159" s="58">
        <f>SUM(M155:M158)</f>
        <v>3459.09</v>
      </c>
      <c r="N159" s="58"/>
      <c r="O159" s="58">
        <f>SUM(O155:O158)</f>
        <v>0</v>
      </c>
      <c r="P159" s="58">
        <f>SUM(P155:P158)</f>
        <v>0</v>
      </c>
      <c r="Q159" s="58"/>
      <c r="R159" s="58">
        <f>SUM(R155:R158)</f>
        <v>0</v>
      </c>
      <c r="S159" s="58">
        <f>SUM(S155:S158)</f>
        <v>3459.09</v>
      </c>
      <c r="T159" s="58">
        <f>SUM(T155:T158)</f>
        <v>3459.09</v>
      </c>
    </row>
    <row r="160" spans="1:32" s="3" customFormat="1" ht="16.5" customHeight="1" x14ac:dyDescent="0.25">
      <c r="A160" s="133">
        <v>15</v>
      </c>
      <c r="B160" s="139" t="s">
        <v>70</v>
      </c>
      <c r="C160" s="98" t="s">
        <v>3</v>
      </c>
      <c r="D160" s="99">
        <v>822</v>
      </c>
      <c r="E160" s="129"/>
      <c r="F160" s="98" t="s">
        <v>3</v>
      </c>
      <c r="G160" s="95" t="s">
        <v>15</v>
      </c>
      <c r="H160" s="29">
        <v>2016404</v>
      </c>
      <c r="I160" s="28">
        <v>43206</v>
      </c>
      <c r="J160" s="44">
        <v>52</v>
      </c>
      <c r="K160" s="44">
        <v>52</v>
      </c>
      <c r="L160" s="44"/>
      <c r="M160" s="44">
        <v>52</v>
      </c>
      <c r="N160" s="44"/>
      <c r="O160" s="44"/>
      <c r="P160" s="41"/>
      <c r="Q160" s="41"/>
      <c r="R160" s="41"/>
      <c r="S160" s="27">
        <f>J160-O160-P160-T160</f>
        <v>52</v>
      </c>
      <c r="T160" s="44">
        <v>0</v>
      </c>
      <c r="AD160" s="154">
        <v>110</v>
      </c>
      <c r="AE160" s="177" t="s">
        <v>241</v>
      </c>
      <c r="AF160" s="153" t="s">
        <v>239</v>
      </c>
    </row>
    <row r="161" spans="1:32" s="3" customFormat="1" ht="15.75" customHeight="1" x14ac:dyDescent="0.25">
      <c r="A161" s="133"/>
      <c r="B161" s="139" t="s">
        <v>82</v>
      </c>
      <c r="C161" s="100"/>
      <c r="D161" s="133"/>
      <c r="E161" s="129"/>
      <c r="F161" s="131"/>
      <c r="G161" s="95" t="s">
        <v>9</v>
      </c>
      <c r="H161" s="29">
        <v>2016403</v>
      </c>
      <c r="I161" s="28">
        <v>43206</v>
      </c>
      <c r="J161" s="44">
        <v>99</v>
      </c>
      <c r="K161" s="44">
        <v>99</v>
      </c>
      <c r="L161" s="44"/>
      <c r="M161" s="44">
        <v>99</v>
      </c>
      <c r="N161" s="41"/>
      <c r="O161" s="41"/>
      <c r="P161" s="41"/>
      <c r="Q161" s="41"/>
      <c r="R161" s="41"/>
      <c r="S161" s="27">
        <f>J161-O161-P161-T161</f>
        <v>99</v>
      </c>
      <c r="T161" s="44">
        <v>0</v>
      </c>
      <c r="AD161" s="154">
        <v>49.09</v>
      </c>
      <c r="AE161" s="177" t="s">
        <v>240</v>
      </c>
      <c r="AF161" s="153" t="s">
        <v>239</v>
      </c>
    </row>
    <row r="162" spans="1:32" s="3" customFormat="1" ht="15.75" customHeight="1" x14ac:dyDescent="0.25">
      <c r="A162" s="164"/>
      <c r="B162" s="167"/>
      <c r="C162" s="100"/>
      <c r="D162" s="164"/>
      <c r="E162" s="166"/>
      <c r="F162" s="165"/>
      <c r="G162" s="95"/>
      <c r="H162" s="29">
        <v>2016411</v>
      </c>
      <c r="I162" s="28">
        <v>43206</v>
      </c>
      <c r="J162" s="44">
        <v>121.45</v>
      </c>
      <c r="K162" s="44">
        <v>121.45</v>
      </c>
      <c r="L162" s="44"/>
      <c r="M162" s="44">
        <v>121.45</v>
      </c>
      <c r="N162" s="41"/>
      <c r="O162" s="41"/>
      <c r="P162" s="41"/>
      <c r="Q162" s="41"/>
      <c r="R162" s="41"/>
      <c r="S162" s="27">
        <f>J162-O162-P162-T162</f>
        <v>121.45</v>
      </c>
      <c r="T162" s="44">
        <v>0</v>
      </c>
      <c r="AD162" s="154">
        <v>108.06</v>
      </c>
      <c r="AE162" s="177" t="s">
        <v>238</v>
      </c>
      <c r="AF162" s="153" t="s">
        <v>236</v>
      </c>
    </row>
    <row r="163" spans="1:32" s="3" customFormat="1" ht="15.75" customHeight="1" x14ac:dyDescent="0.25">
      <c r="A163" s="164"/>
      <c r="B163" s="167"/>
      <c r="C163" s="100"/>
      <c r="D163" s="164"/>
      <c r="E163" s="166"/>
      <c r="F163" s="165"/>
      <c r="G163" s="95"/>
      <c r="H163" s="29">
        <v>2016401</v>
      </c>
      <c r="I163" s="28">
        <v>43194</v>
      </c>
      <c r="J163" s="44">
        <v>990</v>
      </c>
      <c r="K163" s="44">
        <v>990</v>
      </c>
      <c r="L163" s="44"/>
      <c r="M163" s="44">
        <v>990</v>
      </c>
      <c r="N163" s="41"/>
      <c r="O163" s="41"/>
      <c r="P163" s="41"/>
      <c r="Q163" s="41"/>
      <c r="R163" s="41"/>
      <c r="S163" s="27">
        <f t="shared" ref="S163:S169" si="18">J163-O163-P163-T163</f>
        <v>990</v>
      </c>
      <c r="T163" s="44">
        <v>0</v>
      </c>
      <c r="AD163" s="154">
        <v>1100</v>
      </c>
      <c r="AE163" s="177" t="s">
        <v>237</v>
      </c>
      <c r="AF163" s="153" t="s">
        <v>236</v>
      </c>
    </row>
    <row r="164" spans="1:32" s="3" customFormat="1" ht="15.75" customHeight="1" x14ac:dyDescent="0.25">
      <c r="A164" s="174"/>
      <c r="B164" s="175"/>
      <c r="C164" s="100"/>
      <c r="D164" s="174"/>
      <c r="E164" s="172"/>
      <c r="F164" s="173"/>
      <c r="G164" s="95"/>
      <c r="H164" s="29">
        <v>2016449</v>
      </c>
      <c r="I164" s="28">
        <v>43213</v>
      </c>
      <c r="J164" s="44">
        <v>108.06</v>
      </c>
      <c r="K164" s="44">
        <v>108.06</v>
      </c>
      <c r="L164" s="44"/>
      <c r="M164" s="44">
        <v>108.06</v>
      </c>
      <c r="N164" s="41"/>
      <c r="O164" s="41"/>
      <c r="P164" s="41"/>
      <c r="Q164" s="41"/>
      <c r="R164" s="41"/>
      <c r="S164" s="27">
        <f t="shared" si="18"/>
        <v>108.06</v>
      </c>
      <c r="T164" s="44">
        <v>0</v>
      </c>
      <c r="AD164" s="154">
        <v>1100</v>
      </c>
      <c r="AE164" s="177" t="s">
        <v>235</v>
      </c>
      <c r="AF164" s="153" t="s">
        <v>234</v>
      </c>
    </row>
    <row r="165" spans="1:32" s="3" customFormat="1" ht="15.75" customHeight="1" x14ac:dyDescent="0.25">
      <c r="A165" s="174"/>
      <c r="B165" s="175"/>
      <c r="C165" s="100"/>
      <c r="D165" s="174"/>
      <c r="E165" s="172"/>
      <c r="F165" s="173"/>
      <c r="G165" s="95"/>
      <c r="H165" s="29">
        <v>2016441</v>
      </c>
      <c r="I165" s="28">
        <v>43209</v>
      </c>
      <c r="J165" s="44">
        <v>1100</v>
      </c>
      <c r="K165" s="44">
        <v>1100</v>
      </c>
      <c r="L165" s="44"/>
      <c r="M165" s="44">
        <v>1100</v>
      </c>
      <c r="N165" s="41"/>
      <c r="O165" s="41"/>
      <c r="P165" s="41"/>
      <c r="Q165" s="41"/>
      <c r="R165" s="41"/>
      <c r="S165" s="27">
        <f t="shared" si="18"/>
        <v>1100</v>
      </c>
      <c r="T165" s="44">
        <v>0</v>
      </c>
      <c r="AD165" s="154">
        <v>99</v>
      </c>
      <c r="AE165" s="177" t="s">
        <v>233</v>
      </c>
      <c r="AF165" s="153" t="s">
        <v>230</v>
      </c>
    </row>
    <row r="166" spans="1:32" s="3" customFormat="1" ht="15.75" customHeight="1" x14ac:dyDescent="0.25">
      <c r="A166" s="174"/>
      <c r="B166" s="175"/>
      <c r="C166" s="100"/>
      <c r="D166" s="174"/>
      <c r="E166" s="172"/>
      <c r="F166" s="173"/>
      <c r="G166" s="95"/>
      <c r="H166" s="29">
        <v>2016443</v>
      </c>
      <c r="I166" s="28">
        <v>43210</v>
      </c>
      <c r="J166" s="44">
        <v>49.09</v>
      </c>
      <c r="K166" s="44">
        <v>49.09</v>
      </c>
      <c r="L166" s="44"/>
      <c r="M166" s="44">
        <v>49.09</v>
      </c>
      <c r="N166" s="41"/>
      <c r="O166" s="41"/>
      <c r="P166" s="41"/>
      <c r="Q166" s="41"/>
      <c r="R166" s="41"/>
      <c r="S166" s="27">
        <f t="shared" si="18"/>
        <v>49.09</v>
      </c>
      <c r="T166" s="44">
        <v>0</v>
      </c>
      <c r="AD166" s="154">
        <v>52</v>
      </c>
      <c r="AE166" s="177" t="s">
        <v>232</v>
      </c>
      <c r="AF166" s="153" t="s">
        <v>230</v>
      </c>
    </row>
    <row r="167" spans="1:32" s="3" customFormat="1" ht="15.75" customHeight="1" x14ac:dyDescent="0.25">
      <c r="A167" s="174"/>
      <c r="B167" s="175"/>
      <c r="C167" s="100"/>
      <c r="D167" s="174"/>
      <c r="E167" s="172"/>
      <c r="F167" s="173"/>
      <c r="G167" s="95"/>
      <c r="H167" s="29">
        <v>2016444</v>
      </c>
      <c r="I167" s="28">
        <v>43210</v>
      </c>
      <c r="J167" s="44">
        <v>110</v>
      </c>
      <c r="K167" s="44">
        <v>110</v>
      </c>
      <c r="L167" s="44"/>
      <c r="M167" s="44">
        <v>110</v>
      </c>
      <c r="N167" s="41"/>
      <c r="O167" s="41"/>
      <c r="P167" s="41"/>
      <c r="Q167" s="41"/>
      <c r="R167" s="41"/>
      <c r="S167" s="27">
        <f t="shared" si="18"/>
        <v>110</v>
      </c>
      <c r="T167" s="44">
        <v>0</v>
      </c>
      <c r="AD167" s="154">
        <v>52</v>
      </c>
      <c r="AE167" s="177" t="s">
        <v>231</v>
      </c>
      <c r="AF167" s="153" t="s">
        <v>230</v>
      </c>
    </row>
    <row r="168" spans="1:32" s="3" customFormat="1" ht="15.75" customHeight="1" x14ac:dyDescent="0.25">
      <c r="A168" s="174"/>
      <c r="B168" s="175"/>
      <c r="C168" s="100"/>
      <c r="D168" s="174"/>
      <c r="E168" s="172"/>
      <c r="F168" s="173"/>
      <c r="G168" s="95"/>
      <c r="H168" s="29">
        <v>2016448</v>
      </c>
      <c r="I168" s="28">
        <v>43213</v>
      </c>
      <c r="J168" s="44">
        <v>1100</v>
      </c>
      <c r="K168" s="44">
        <v>1100</v>
      </c>
      <c r="L168" s="44"/>
      <c r="M168" s="44">
        <v>1100</v>
      </c>
      <c r="N168" s="41"/>
      <c r="O168" s="41"/>
      <c r="P168" s="41"/>
      <c r="Q168" s="41"/>
      <c r="R168" s="41"/>
      <c r="S168" s="27">
        <f t="shared" si="18"/>
        <v>1100</v>
      </c>
      <c r="T168" s="44">
        <v>0</v>
      </c>
      <c r="AD168" s="154">
        <v>121.45</v>
      </c>
      <c r="AE168" s="177" t="s">
        <v>229</v>
      </c>
      <c r="AF168" s="153" t="s">
        <v>228</v>
      </c>
    </row>
    <row r="169" spans="1:32" s="3" customFormat="1" x14ac:dyDescent="0.25">
      <c r="A169" s="149"/>
      <c r="B169" s="67"/>
      <c r="C169" s="101"/>
      <c r="D169" s="149"/>
      <c r="E169" s="74"/>
      <c r="F169" s="93"/>
      <c r="G169" s="102" t="s">
        <v>14</v>
      </c>
      <c r="H169" s="29">
        <v>2016405</v>
      </c>
      <c r="I169" s="28">
        <v>43195</v>
      </c>
      <c r="J169" s="44">
        <v>52</v>
      </c>
      <c r="K169" s="44">
        <v>52</v>
      </c>
      <c r="L169" s="41"/>
      <c r="M169" s="44">
        <v>52</v>
      </c>
      <c r="N169" s="41"/>
      <c r="O169" s="41"/>
      <c r="P169" s="41"/>
      <c r="Q169" s="41"/>
      <c r="R169" s="41"/>
      <c r="S169" s="27">
        <f t="shared" si="18"/>
        <v>52</v>
      </c>
      <c r="T169" s="44">
        <v>0</v>
      </c>
      <c r="AD169" s="154">
        <v>990</v>
      </c>
      <c r="AE169" s="177" t="s">
        <v>227</v>
      </c>
      <c r="AF169" s="153" t="s">
        <v>226</v>
      </c>
    </row>
    <row r="170" spans="1:32" s="3" customFormat="1" x14ac:dyDescent="0.25">
      <c r="A170" s="149"/>
      <c r="B170" s="138" t="s">
        <v>1</v>
      </c>
      <c r="C170" s="92"/>
      <c r="D170" s="149"/>
      <c r="E170" s="103"/>
      <c r="F170" s="93"/>
      <c r="G170" s="104"/>
      <c r="H170" s="26"/>
      <c r="I170" s="36"/>
      <c r="J170" s="41">
        <f>SUM(J160:J169)</f>
        <v>3781.6000000000004</v>
      </c>
      <c r="K170" s="41">
        <f>SUM(K160:K169)</f>
        <v>3781.6000000000004</v>
      </c>
      <c r="L170" s="41">
        <f>SUM(L160:L169)</f>
        <v>0</v>
      </c>
      <c r="M170" s="41">
        <f>SUM(M160:M169)</f>
        <v>3781.6000000000004</v>
      </c>
      <c r="N170" s="41"/>
      <c r="O170" s="41">
        <f>SUM(O160:O169)</f>
        <v>0</v>
      </c>
      <c r="P170" s="41">
        <f>SUM(P160:P169)</f>
        <v>0</v>
      </c>
      <c r="Q170" s="41"/>
      <c r="R170" s="41">
        <f>SUM(R160:R169)</f>
        <v>0</v>
      </c>
      <c r="S170" s="41">
        <f>SUM(S160:S169)</f>
        <v>3781.6000000000004</v>
      </c>
      <c r="T170" s="41">
        <f>SUM(T160:T169)</f>
        <v>0</v>
      </c>
    </row>
    <row r="171" spans="1:32" s="3" customFormat="1" ht="16.5" customHeight="1" x14ac:dyDescent="0.25">
      <c r="A171" s="132"/>
      <c r="B171" s="138"/>
      <c r="C171" s="96"/>
      <c r="D171" s="132"/>
      <c r="E171" s="128" t="s">
        <v>10</v>
      </c>
      <c r="F171" s="130"/>
      <c r="G171" s="97" t="s">
        <v>13</v>
      </c>
      <c r="H171" s="26">
        <v>302</v>
      </c>
      <c r="I171" s="28">
        <v>43220</v>
      </c>
      <c r="J171" s="27">
        <v>5954.94</v>
      </c>
      <c r="K171" s="27">
        <v>5954.94</v>
      </c>
      <c r="L171" s="27"/>
      <c r="M171" s="27">
        <v>5954.94</v>
      </c>
      <c r="N171" s="27"/>
      <c r="O171" s="27"/>
      <c r="P171" s="27"/>
      <c r="Q171" s="27"/>
      <c r="R171" s="27"/>
      <c r="S171" s="27">
        <f>J171-O171-P171-T171</f>
        <v>0</v>
      </c>
      <c r="T171" s="27">
        <v>5954.94</v>
      </c>
      <c r="U171" s="156" t="s">
        <v>130</v>
      </c>
      <c r="V171" s="153" t="s">
        <v>131</v>
      </c>
      <c r="AD171" s="154">
        <v>5954.94</v>
      </c>
      <c r="AE171" s="177" t="s">
        <v>220</v>
      </c>
      <c r="AF171" s="153" t="s">
        <v>209</v>
      </c>
    </row>
    <row r="172" spans="1:32" s="3" customFormat="1" x14ac:dyDescent="0.25">
      <c r="A172" s="133">
        <v>15</v>
      </c>
      <c r="B172" s="139" t="s">
        <v>12</v>
      </c>
      <c r="C172" s="98" t="s">
        <v>3</v>
      </c>
      <c r="D172" s="99">
        <v>639</v>
      </c>
      <c r="E172" s="129"/>
      <c r="F172" s="98" t="s">
        <v>3</v>
      </c>
      <c r="G172" s="95" t="s">
        <v>11</v>
      </c>
      <c r="H172" s="26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1:32" s="3" customFormat="1" x14ac:dyDescent="0.25">
      <c r="A173" s="133"/>
      <c r="B173" s="139"/>
      <c r="C173" s="100"/>
      <c r="D173" s="133"/>
      <c r="E173" s="129"/>
      <c r="F173" s="131"/>
      <c r="G173" s="95" t="s">
        <v>9</v>
      </c>
      <c r="H173" s="31"/>
      <c r="I173" s="28"/>
      <c r="J173" s="44"/>
      <c r="K173" s="44"/>
      <c r="L173" s="44"/>
      <c r="M173" s="41"/>
      <c r="N173" s="41"/>
      <c r="O173" s="41"/>
      <c r="P173" s="41"/>
      <c r="Q173" s="41"/>
      <c r="R173" s="41"/>
      <c r="S173" s="27"/>
      <c r="T173" s="41"/>
    </row>
    <row r="174" spans="1:32" s="3" customFormat="1" x14ac:dyDescent="0.25">
      <c r="A174" s="149"/>
      <c r="B174" s="14" t="s">
        <v>1</v>
      </c>
      <c r="C174" s="92"/>
      <c r="D174" s="149"/>
      <c r="E174" s="103"/>
      <c r="F174" s="93"/>
      <c r="G174" s="104"/>
      <c r="H174" s="26"/>
      <c r="I174" s="36"/>
      <c r="J174" s="41">
        <f>SUM(J171:J173)</f>
        <v>5954.94</v>
      </c>
      <c r="K174" s="41">
        <f>SUM(K171:K173)</f>
        <v>5954.94</v>
      </c>
      <c r="L174" s="41">
        <f>SUM(L171:L173)</f>
        <v>0</v>
      </c>
      <c r="M174" s="41">
        <f>SUM(M171:M173)</f>
        <v>5954.94</v>
      </c>
      <c r="N174" s="41"/>
      <c r="O174" s="41">
        <f>SUM(O171:O173)</f>
        <v>0</v>
      </c>
      <c r="P174" s="41">
        <f>SUM(P171:P173)</f>
        <v>0</v>
      </c>
      <c r="Q174" s="41"/>
      <c r="R174" s="41">
        <f>SUM(R171:R173)</f>
        <v>0</v>
      </c>
      <c r="S174" s="41">
        <f>SUM(S171:S173)</f>
        <v>0</v>
      </c>
      <c r="T174" s="41">
        <f>SUM(T171:T173)</f>
        <v>5954.94</v>
      </c>
    </row>
    <row r="175" spans="1:32" s="3" customFormat="1" x14ac:dyDescent="0.25">
      <c r="A175" s="147"/>
      <c r="B175" s="138"/>
      <c r="C175" s="143"/>
      <c r="D175" s="147"/>
      <c r="E175" s="135"/>
      <c r="F175" s="105"/>
      <c r="G175" s="95"/>
      <c r="H175" s="26">
        <v>2843</v>
      </c>
      <c r="I175" s="28">
        <v>43209</v>
      </c>
      <c r="J175" s="44">
        <v>3974.08</v>
      </c>
      <c r="K175" s="44">
        <v>3974.08</v>
      </c>
      <c r="L175" s="44"/>
      <c r="M175" s="44">
        <v>3974.08</v>
      </c>
      <c r="N175" s="41"/>
      <c r="O175" s="41"/>
      <c r="P175" s="41"/>
      <c r="Q175" s="41"/>
      <c r="R175" s="41"/>
      <c r="S175" s="27">
        <f>J175-O175-P175-T175</f>
        <v>0</v>
      </c>
      <c r="T175" s="44">
        <v>3974.08</v>
      </c>
      <c r="U175" s="154">
        <v>3974.08</v>
      </c>
      <c r="V175" s="153" t="s">
        <v>197</v>
      </c>
      <c r="W175" s="153" t="s">
        <v>100</v>
      </c>
    </row>
    <row r="176" spans="1:32" s="3" customFormat="1" ht="14.25" customHeight="1" x14ac:dyDescent="0.25">
      <c r="A176" s="147"/>
      <c r="B176" s="139" t="s">
        <v>76</v>
      </c>
      <c r="C176" s="143"/>
      <c r="D176" s="147"/>
      <c r="E176" s="135"/>
      <c r="F176" s="105"/>
      <c r="G176" s="95"/>
      <c r="H176" s="26">
        <v>2856</v>
      </c>
      <c r="I176" s="168">
        <v>43220</v>
      </c>
      <c r="J176" s="44">
        <v>5757.32</v>
      </c>
      <c r="K176" s="44">
        <v>5757.32</v>
      </c>
      <c r="L176" s="44"/>
      <c r="M176" s="44">
        <v>5757.32</v>
      </c>
      <c r="N176" s="41"/>
      <c r="O176" s="41"/>
      <c r="P176" s="41"/>
      <c r="Q176" s="41"/>
      <c r="R176" s="41"/>
      <c r="S176" s="27">
        <f>J176-O176-P176-T176</f>
        <v>0</v>
      </c>
      <c r="T176" s="44">
        <v>5757.32</v>
      </c>
    </row>
    <row r="177" spans="1:23" s="3" customFormat="1" x14ac:dyDescent="0.25">
      <c r="A177" s="147">
        <v>16</v>
      </c>
      <c r="B177" s="139" t="s">
        <v>77</v>
      </c>
      <c r="C177" s="143"/>
      <c r="D177" s="147"/>
      <c r="E177" s="135"/>
      <c r="F177" s="105"/>
      <c r="G177" s="95"/>
      <c r="H177" s="26"/>
      <c r="I177" s="36"/>
      <c r="J177" s="41"/>
      <c r="K177" s="41"/>
      <c r="L177" s="41"/>
      <c r="M177" s="41"/>
      <c r="N177" s="41"/>
      <c r="O177" s="41"/>
      <c r="P177" s="41"/>
      <c r="Q177" s="41"/>
      <c r="R177" s="41"/>
      <c r="S177" s="27"/>
      <c r="T177" s="41"/>
    </row>
    <row r="178" spans="1:23" s="3" customFormat="1" x14ac:dyDescent="0.25">
      <c r="A178" s="147"/>
      <c r="B178" s="139"/>
      <c r="C178" s="143"/>
      <c r="D178" s="147"/>
      <c r="E178" s="135"/>
      <c r="F178" s="105"/>
      <c r="G178" s="95"/>
      <c r="H178" s="26"/>
      <c r="I178" s="36"/>
      <c r="J178" s="41"/>
      <c r="K178" s="41"/>
      <c r="L178" s="41"/>
      <c r="M178" s="41"/>
      <c r="N178" s="41"/>
      <c r="O178" s="41"/>
      <c r="P178" s="41"/>
      <c r="Q178" s="41"/>
      <c r="R178" s="41"/>
      <c r="S178" s="27"/>
      <c r="T178" s="41"/>
    </row>
    <row r="179" spans="1:23" s="3" customFormat="1" x14ac:dyDescent="0.25">
      <c r="A179" s="132"/>
      <c r="B179" s="14" t="s">
        <v>1</v>
      </c>
      <c r="C179" s="143"/>
      <c r="D179" s="147"/>
      <c r="E179" s="135"/>
      <c r="F179" s="105"/>
      <c r="G179" s="95"/>
      <c r="H179" s="26"/>
      <c r="I179" s="36"/>
      <c r="J179" s="58">
        <f>SUM(J175:J178)</f>
        <v>9731.4</v>
      </c>
      <c r="K179" s="58">
        <f t="shared" ref="K179:T179" si="19">SUM(K175:K178)</f>
        <v>9731.4</v>
      </c>
      <c r="L179" s="58">
        <f>SUM(L175:L178)</f>
        <v>0</v>
      </c>
      <c r="M179" s="58">
        <f>SUM(M175:M178)</f>
        <v>9731.4</v>
      </c>
      <c r="N179" s="58"/>
      <c r="O179" s="58">
        <f t="shared" si="19"/>
        <v>0</v>
      </c>
      <c r="P179" s="58">
        <f t="shared" si="19"/>
        <v>0</v>
      </c>
      <c r="Q179" s="58"/>
      <c r="R179" s="58">
        <f t="shared" si="19"/>
        <v>0</v>
      </c>
      <c r="S179" s="58">
        <f t="shared" si="19"/>
        <v>0</v>
      </c>
      <c r="T179" s="58">
        <f t="shared" si="19"/>
        <v>9731.4</v>
      </c>
    </row>
    <row r="180" spans="1:23" s="3" customFormat="1" x14ac:dyDescent="0.25">
      <c r="A180" s="133"/>
      <c r="B180" s="152" t="s">
        <v>91</v>
      </c>
      <c r="C180" s="127"/>
      <c r="D180" s="147"/>
      <c r="E180" s="140"/>
      <c r="F180" s="106"/>
      <c r="G180" s="141" t="s">
        <v>7</v>
      </c>
      <c r="H180" s="26">
        <v>3446</v>
      </c>
      <c r="I180" s="28">
        <v>43187</v>
      </c>
      <c r="J180" s="27">
        <v>1946.54</v>
      </c>
      <c r="K180" s="27">
        <v>1946.54</v>
      </c>
      <c r="L180" s="27">
        <v>1946.54</v>
      </c>
      <c r="M180" s="27"/>
      <c r="N180" s="27"/>
      <c r="O180" s="40"/>
      <c r="P180" s="40"/>
      <c r="Q180" s="41"/>
      <c r="R180" s="41"/>
      <c r="S180" s="27">
        <f>J180-O180-P180-T180</f>
        <v>1946.54</v>
      </c>
      <c r="T180" s="27">
        <v>0</v>
      </c>
      <c r="U180" s="155">
        <v>1946.54</v>
      </c>
      <c r="V180" s="156" t="s">
        <v>196</v>
      </c>
      <c r="W180" s="153" t="s">
        <v>146</v>
      </c>
    </row>
    <row r="181" spans="1:23" s="3" customFormat="1" ht="15.75" customHeight="1" x14ac:dyDescent="0.25">
      <c r="A181" s="133">
        <v>17</v>
      </c>
      <c r="B181" s="152" t="s">
        <v>92</v>
      </c>
      <c r="C181" s="107" t="s">
        <v>3</v>
      </c>
      <c r="D181" s="147"/>
      <c r="E181" s="135" t="s">
        <v>4</v>
      </c>
      <c r="F181" s="108" t="s">
        <v>3</v>
      </c>
      <c r="G181" s="141" t="s">
        <v>6</v>
      </c>
      <c r="H181" s="26"/>
      <c r="I181" s="28"/>
      <c r="J181" s="27"/>
      <c r="K181" s="27"/>
      <c r="L181" s="27"/>
      <c r="M181" s="27"/>
      <c r="N181" s="27"/>
      <c r="O181" s="40"/>
      <c r="P181" s="40"/>
      <c r="Q181" s="41"/>
      <c r="R181" s="41"/>
      <c r="S181" s="27"/>
      <c r="T181" s="27"/>
    </row>
    <row r="182" spans="1:23" s="3" customFormat="1" ht="15.75" customHeight="1" x14ac:dyDescent="0.25">
      <c r="A182" s="133"/>
      <c r="B182" s="152"/>
      <c r="C182" s="108"/>
      <c r="D182" s="147"/>
      <c r="E182" s="135"/>
      <c r="F182" s="108"/>
      <c r="G182" s="141"/>
      <c r="H182" s="26"/>
      <c r="I182" s="37"/>
      <c r="J182" s="43"/>
      <c r="K182" s="43"/>
      <c r="L182" s="43"/>
      <c r="M182" s="43"/>
      <c r="N182" s="43"/>
      <c r="O182" s="41"/>
      <c r="P182" s="41"/>
      <c r="Q182" s="41"/>
      <c r="R182" s="41"/>
      <c r="S182" s="27"/>
      <c r="T182" s="27"/>
    </row>
    <row r="183" spans="1:23" s="3" customFormat="1" x14ac:dyDescent="0.25">
      <c r="A183" s="132"/>
      <c r="B183" s="138" t="s">
        <v>1</v>
      </c>
      <c r="C183" s="76"/>
      <c r="D183" s="109"/>
      <c r="E183" s="80"/>
      <c r="F183" s="110"/>
      <c r="G183" s="111" t="s">
        <v>5</v>
      </c>
      <c r="H183" s="26"/>
      <c r="I183" s="36"/>
      <c r="J183" s="41">
        <f>SUM(J180:J182)</f>
        <v>1946.54</v>
      </c>
      <c r="K183" s="41">
        <f>SUM(K180:K182)</f>
        <v>1946.54</v>
      </c>
      <c r="L183" s="41">
        <f>SUM(L180:L182)</f>
        <v>1946.54</v>
      </c>
      <c r="M183" s="41">
        <f>SUM(M180:M182)</f>
        <v>0</v>
      </c>
      <c r="N183" s="41"/>
      <c r="O183" s="41">
        <f>SUM(O180:O182)</f>
        <v>0</v>
      </c>
      <c r="P183" s="41">
        <f>SUM(P180:P182)</f>
        <v>0</v>
      </c>
      <c r="Q183" s="41"/>
      <c r="R183" s="41">
        <f>SUM(R180:R182)</f>
        <v>0</v>
      </c>
      <c r="S183" s="41">
        <f>SUM(S180:S182)</f>
        <v>1946.54</v>
      </c>
      <c r="T183" s="41">
        <f>SUM(T180:T182)</f>
        <v>0</v>
      </c>
    </row>
    <row r="184" spans="1:23" s="3" customFormat="1" x14ac:dyDescent="0.25">
      <c r="A184" s="132"/>
      <c r="B184" s="13"/>
      <c r="C184" s="112"/>
      <c r="D184" s="66"/>
      <c r="E184" s="103"/>
      <c r="F184" s="113"/>
      <c r="G184" s="111"/>
      <c r="H184" s="26">
        <v>2018022</v>
      </c>
      <c r="I184" s="28">
        <v>43186</v>
      </c>
      <c r="J184" s="44">
        <v>759.24</v>
      </c>
      <c r="K184" s="44">
        <v>759.24</v>
      </c>
      <c r="L184" s="44">
        <v>759.24</v>
      </c>
      <c r="M184" s="41"/>
      <c r="N184" s="41"/>
      <c r="O184" s="41"/>
      <c r="P184" s="41"/>
      <c r="Q184" s="41"/>
      <c r="R184" s="41"/>
      <c r="S184" s="27">
        <f>J184-O184-P184-T184</f>
        <v>759.24</v>
      </c>
      <c r="T184" s="44">
        <v>0</v>
      </c>
      <c r="U184" s="155">
        <v>759.24</v>
      </c>
      <c r="V184" s="153" t="s">
        <v>195</v>
      </c>
      <c r="W184" s="153" t="s">
        <v>153</v>
      </c>
    </row>
    <row r="185" spans="1:23" s="3" customFormat="1" x14ac:dyDescent="0.25">
      <c r="A185" s="133">
        <v>18</v>
      </c>
      <c r="B185" s="152" t="s">
        <v>95</v>
      </c>
      <c r="C185" s="112"/>
      <c r="D185" s="66"/>
      <c r="E185" s="103"/>
      <c r="F185" s="113"/>
      <c r="G185" s="111"/>
      <c r="H185" s="26">
        <v>2018024</v>
      </c>
      <c r="I185" s="168">
        <v>43193</v>
      </c>
      <c r="J185" s="44">
        <v>1063.06</v>
      </c>
      <c r="K185" s="44">
        <v>1063.06</v>
      </c>
      <c r="L185" s="41"/>
      <c r="M185" s="44">
        <v>1063.06</v>
      </c>
      <c r="N185" s="41"/>
      <c r="O185" s="41"/>
      <c r="P185" s="41"/>
      <c r="Q185" s="41"/>
      <c r="R185" s="41"/>
      <c r="S185" s="27">
        <f>J185-O185-P185-T185</f>
        <v>1063.06</v>
      </c>
      <c r="T185" s="44">
        <v>0</v>
      </c>
    </row>
    <row r="186" spans="1:23" s="3" customFormat="1" x14ac:dyDescent="0.25">
      <c r="A186" s="133"/>
      <c r="B186" s="152"/>
      <c r="C186" s="112"/>
      <c r="D186" s="66"/>
      <c r="E186" s="103"/>
      <c r="F186" s="113"/>
      <c r="G186" s="111"/>
      <c r="H186" s="26">
        <v>2018030</v>
      </c>
      <c r="I186" s="168">
        <v>43214</v>
      </c>
      <c r="J186" s="44">
        <v>759.24</v>
      </c>
      <c r="K186" s="44">
        <v>759.24</v>
      </c>
      <c r="L186" s="44"/>
      <c r="M186" s="44">
        <v>759.24</v>
      </c>
      <c r="N186" s="44"/>
      <c r="O186" s="44"/>
      <c r="P186" s="44"/>
      <c r="Q186" s="44"/>
      <c r="R186" s="44"/>
      <c r="S186" s="27">
        <f>J186-O186-P186-T186</f>
        <v>0</v>
      </c>
      <c r="T186" s="44">
        <v>759.24</v>
      </c>
    </row>
    <row r="187" spans="1:23" s="3" customFormat="1" x14ac:dyDescent="0.25">
      <c r="A187" s="133"/>
      <c r="B187" s="39"/>
      <c r="C187" s="112"/>
      <c r="D187" s="66"/>
      <c r="E187" s="103"/>
      <c r="F187" s="113"/>
      <c r="G187" s="111"/>
      <c r="H187" s="26"/>
      <c r="I187" s="36"/>
      <c r="J187" s="41"/>
      <c r="K187" s="41"/>
      <c r="L187" s="41"/>
      <c r="M187" s="41"/>
      <c r="N187" s="41"/>
      <c r="O187" s="41"/>
      <c r="P187" s="41"/>
      <c r="Q187" s="41"/>
      <c r="R187" s="41"/>
      <c r="S187" s="27"/>
      <c r="T187" s="41"/>
    </row>
    <row r="188" spans="1:23" s="3" customFormat="1" x14ac:dyDescent="0.25">
      <c r="A188" s="12"/>
      <c r="B188" s="14" t="s">
        <v>1</v>
      </c>
      <c r="C188" s="112"/>
      <c r="D188" s="66"/>
      <c r="E188" s="103"/>
      <c r="F188" s="113"/>
      <c r="G188" s="111"/>
      <c r="H188" s="26"/>
      <c r="I188" s="36"/>
      <c r="J188" s="41">
        <f t="shared" ref="J188:T188" si="20">SUM(J184:J187)</f>
        <v>2581.54</v>
      </c>
      <c r="K188" s="41">
        <f t="shared" si="20"/>
        <v>2581.54</v>
      </c>
      <c r="L188" s="41">
        <f t="shared" si="20"/>
        <v>759.24</v>
      </c>
      <c r="M188" s="41">
        <f t="shared" si="20"/>
        <v>1822.3</v>
      </c>
      <c r="N188" s="44"/>
      <c r="O188" s="44">
        <f t="shared" si="20"/>
        <v>0</v>
      </c>
      <c r="P188" s="44">
        <f t="shared" si="20"/>
        <v>0</v>
      </c>
      <c r="Q188" s="44"/>
      <c r="R188" s="44">
        <f t="shared" si="20"/>
        <v>0</v>
      </c>
      <c r="S188" s="41">
        <f>SUM(S184:S187)</f>
        <v>1822.3</v>
      </c>
      <c r="T188" s="41">
        <f t="shared" si="20"/>
        <v>759.24</v>
      </c>
    </row>
    <row r="189" spans="1:23" s="3" customFormat="1" x14ac:dyDescent="0.25">
      <c r="A189" s="133"/>
      <c r="B189" s="138"/>
      <c r="C189" s="112"/>
      <c r="D189" s="66"/>
      <c r="E189" s="103"/>
      <c r="F189" s="113"/>
      <c r="G189" s="111"/>
      <c r="H189" s="118" t="s">
        <v>203</v>
      </c>
      <c r="I189" s="168">
        <v>43220</v>
      </c>
      <c r="J189" s="44">
        <v>635.88</v>
      </c>
      <c r="K189" s="44">
        <v>635.88</v>
      </c>
      <c r="L189" s="44"/>
      <c r="M189" s="44">
        <v>635.88</v>
      </c>
      <c r="N189" s="41"/>
      <c r="O189" s="41"/>
      <c r="P189" s="41"/>
      <c r="Q189" s="41"/>
      <c r="R189" s="41"/>
      <c r="S189" s="27">
        <f>J189-O189-P189-T189</f>
        <v>0</v>
      </c>
      <c r="T189" s="44">
        <v>635.88</v>
      </c>
      <c r="U189" s="154">
        <v>635.88</v>
      </c>
      <c r="V189" s="153" t="s">
        <v>177</v>
      </c>
      <c r="W189" s="153" t="s">
        <v>100</v>
      </c>
    </row>
    <row r="190" spans="1:23" s="3" customFormat="1" x14ac:dyDescent="0.25">
      <c r="A190" s="133">
        <v>19</v>
      </c>
      <c r="B190" s="139" t="s">
        <v>87</v>
      </c>
      <c r="C190" s="112"/>
      <c r="D190" s="66"/>
      <c r="E190" s="103"/>
      <c r="F190" s="113"/>
      <c r="G190" s="111"/>
      <c r="H190" s="118" t="s">
        <v>208</v>
      </c>
      <c r="I190" s="168">
        <v>43220</v>
      </c>
      <c r="J190" s="44">
        <v>7555.86</v>
      </c>
      <c r="K190" s="44">
        <v>7555.86</v>
      </c>
      <c r="L190" s="44"/>
      <c r="M190" s="44">
        <v>7555.86</v>
      </c>
      <c r="N190" s="52"/>
      <c r="O190" s="52"/>
      <c r="P190" s="52"/>
      <c r="Q190" s="52"/>
      <c r="R190" s="52"/>
      <c r="S190" s="27"/>
      <c r="T190" s="44">
        <v>7555.86</v>
      </c>
    </row>
    <row r="191" spans="1:23" s="3" customFormat="1" x14ac:dyDescent="0.25">
      <c r="A191" s="133"/>
      <c r="B191" s="139"/>
      <c r="C191" s="112"/>
      <c r="D191" s="66"/>
      <c r="E191" s="103"/>
      <c r="F191" s="113"/>
      <c r="G191" s="111"/>
      <c r="H191" s="26"/>
      <c r="I191" s="30"/>
      <c r="J191" s="40"/>
      <c r="K191" s="40"/>
      <c r="L191" s="40"/>
      <c r="M191" s="40"/>
      <c r="N191" s="40"/>
      <c r="O191" s="40"/>
      <c r="P191" s="40"/>
      <c r="Q191" s="40"/>
      <c r="R191" s="40"/>
      <c r="S191" s="27">
        <f>J191-O191-P191-T191</f>
        <v>0</v>
      </c>
      <c r="T191" s="40"/>
    </row>
    <row r="192" spans="1:23" s="3" customFormat="1" ht="13.5" customHeight="1" x14ac:dyDescent="0.25">
      <c r="A192" s="149"/>
      <c r="B192" s="139"/>
      <c r="C192" s="112"/>
      <c r="D192" s="66"/>
      <c r="E192" s="103"/>
      <c r="F192" s="113"/>
      <c r="G192" s="111"/>
      <c r="H192" s="26"/>
      <c r="I192" s="36"/>
      <c r="J192" s="41"/>
      <c r="K192" s="41"/>
      <c r="L192" s="41"/>
      <c r="M192" s="41"/>
      <c r="N192" s="41"/>
      <c r="O192" s="41"/>
      <c r="P192" s="41"/>
      <c r="Q192" s="41"/>
      <c r="R192" s="41"/>
      <c r="S192" s="27">
        <f>J192-O192-P192</f>
        <v>0</v>
      </c>
      <c r="T192" s="41"/>
    </row>
    <row r="193" spans="1:23" s="3" customFormat="1" x14ac:dyDescent="0.25">
      <c r="A193" s="12"/>
      <c r="B193" s="14" t="s">
        <v>1</v>
      </c>
      <c r="C193" s="112"/>
      <c r="D193" s="66"/>
      <c r="E193" s="103"/>
      <c r="F193" s="113"/>
      <c r="G193" s="111"/>
      <c r="H193" s="26"/>
      <c r="I193" s="36"/>
      <c r="J193" s="58">
        <f>SUM(J189:J192)</f>
        <v>8191.74</v>
      </c>
      <c r="K193" s="58">
        <f>SUM(K189:K192)</f>
        <v>8191.74</v>
      </c>
      <c r="L193" s="58">
        <f>SUM(L189:L192)</f>
        <v>0</v>
      </c>
      <c r="M193" s="58">
        <f>SUM(M189:M192)</f>
        <v>8191.74</v>
      </c>
      <c r="N193" s="58"/>
      <c r="O193" s="58">
        <f>SUM(O189:O192)</f>
        <v>0</v>
      </c>
      <c r="P193" s="58">
        <f>SUM(P189:P192)</f>
        <v>0</v>
      </c>
      <c r="Q193" s="58"/>
      <c r="R193" s="58">
        <f>SUM(R189:R192)</f>
        <v>0</v>
      </c>
      <c r="S193" s="58">
        <f>SUM(S189:S192)</f>
        <v>0</v>
      </c>
      <c r="T193" s="58">
        <f>SUM(T189:T192)</f>
        <v>8191.74</v>
      </c>
    </row>
    <row r="194" spans="1:23" s="3" customFormat="1" x14ac:dyDescent="0.25">
      <c r="A194" s="133"/>
      <c r="B194" s="139"/>
      <c r="C194" s="112"/>
      <c r="D194" s="66"/>
      <c r="E194" s="103"/>
      <c r="F194" s="113"/>
      <c r="G194" s="111"/>
      <c r="H194" s="64">
        <v>8960183462</v>
      </c>
      <c r="I194" s="28">
        <v>43188</v>
      </c>
      <c r="J194" s="64">
        <v>5109.75</v>
      </c>
      <c r="K194" s="64">
        <v>5109.75</v>
      </c>
      <c r="L194" s="64">
        <v>5109.75</v>
      </c>
      <c r="M194" s="64"/>
      <c r="N194" s="64"/>
      <c r="O194" s="64"/>
      <c r="P194" s="64"/>
      <c r="Q194" s="64"/>
      <c r="R194" s="64"/>
      <c r="S194" s="27">
        <f>J194-O194-P194-T194</f>
        <v>5109.75</v>
      </c>
      <c r="T194" s="64">
        <v>0</v>
      </c>
    </row>
    <row r="195" spans="1:23" s="3" customFormat="1" x14ac:dyDescent="0.25">
      <c r="A195" s="133">
        <v>20</v>
      </c>
      <c r="B195" s="139" t="s">
        <v>72</v>
      </c>
      <c r="C195" s="112"/>
      <c r="D195" s="66"/>
      <c r="E195" s="103"/>
      <c r="F195" s="113"/>
      <c r="G195" s="111"/>
      <c r="H195" s="64">
        <v>8960187250</v>
      </c>
      <c r="I195" s="168">
        <v>43220</v>
      </c>
      <c r="J195" s="44">
        <v>189.25</v>
      </c>
      <c r="K195" s="44">
        <v>189.25</v>
      </c>
      <c r="L195" s="44"/>
      <c r="M195" s="44">
        <v>189.25</v>
      </c>
      <c r="N195" s="44"/>
      <c r="O195" s="44"/>
      <c r="P195" s="44"/>
      <c r="Q195" s="44"/>
      <c r="R195" s="44"/>
      <c r="S195" s="27">
        <v>0</v>
      </c>
      <c r="T195" s="44">
        <v>189.25</v>
      </c>
    </row>
    <row r="196" spans="1:23" s="3" customFormat="1" x14ac:dyDescent="0.25">
      <c r="A196" s="133"/>
      <c r="B196" s="139" t="s">
        <v>73</v>
      </c>
      <c r="C196" s="112"/>
      <c r="D196" s="66"/>
      <c r="E196" s="103"/>
      <c r="F196" s="113"/>
      <c r="G196" s="111"/>
      <c r="H196" s="64">
        <v>8960187265</v>
      </c>
      <c r="I196" s="168">
        <v>43220</v>
      </c>
      <c r="J196" s="64">
        <v>5488.25</v>
      </c>
      <c r="K196" s="64">
        <v>5488.25</v>
      </c>
      <c r="L196" s="64"/>
      <c r="M196" s="64">
        <v>5488.25</v>
      </c>
      <c r="N196" s="64"/>
      <c r="O196" s="64"/>
      <c r="P196" s="64"/>
      <c r="Q196" s="64"/>
      <c r="R196" s="64"/>
      <c r="S196" s="27">
        <v>0</v>
      </c>
      <c r="T196" s="64">
        <v>5488.25</v>
      </c>
    </row>
    <row r="197" spans="1:23" s="3" customFormat="1" x14ac:dyDescent="0.25">
      <c r="A197" s="133"/>
      <c r="B197" s="139"/>
      <c r="C197" s="112"/>
      <c r="D197" s="66"/>
      <c r="E197" s="103"/>
      <c r="F197" s="113"/>
      <c r="G197" s="111"/>
      <c r="H197" s="64"/>
      <c r="I197" s="28"/>
      <c r="J197" s="64"/>
      <c r="K197" s="64"/>
      <c r="L197" s="64"/>
      <c r="M197" s="64"/>
      <c r="N197" s="64"/>
      <c r="O197" s="64"/>
      <c r="P197" s="64"/>
      <c r="Q197" s="64"/>
      <c r="R197" s="64"/>
      <c r="S197" s="27"/>
      <c r="T197" s="64"/>
      <c r="U197" s="155">
        <v>5109.75</v>
      </c>
      <c r="V197" s="153" t="s">
        <v>165</v>
      </c>
      <c r="W197" s="153" t="s">
        <v>146</v>
      </c>
    </row>
    <row r="198" spans="1:23" s="3" customFormat="1" x14ac:dyDescent="0.25">
      <c r="A198" s="133"/>
      <c r="B198" s="139"/>
      <c r="C198" s="112"/>
      <c r="D198" s="66"/>
      <c r="E198" s="103"/>
      <c r="F198" s="113"/>
      <c r="G198" s="111"/>
      <c r="H198" s="64"/>
      <c r="I198" s="28"/>
      <c r="J198" s="64"/>
      <c r="K198" s="64"/>
      <c r="L198" s="64"/>
      <c r="M198" s="64"/>
      <c r="N198" s="64"/>
      <c r="O198" s="64"/>
      <c r="P198" s="64"/>
      <c r="Q198" s="64"/>
      <c r="R198" s="64"/>
      <c r="S198" s="27"/>
      <c r="T198" s="44"/>
    </row>
    <row r="199" spans="1:23" s="3" customFormat="1" x14ac:dyDescent="0.25">
      <c r="A199" s="133"/>
      <c r="B199" s="138" t="s">
        <v>1</v>
      </c>
      <c r="C199" s="72"/>
      <c r="D199" s="66"/>
      <c r="E199" s="103"/>
      <c r="F199" s="113"/>
      <c r="G199" s="111"/>
      <c r="H199" s="26"/>
      <c r="I199" s="36"/>
      <c r="J199" s="58">
        <f t="shared" ref="J199:T199" si="21">SUM(J194:J198)</f>
        <v>10787.25</v>
      </c>
      <c r="K199" s="58">
        <f t="shared" si="21"/>
        <v>10787.25</v>
      </c>
      <c r="L199" s="58">
        <f t="shared" si="21"/>
        <v>5109.75</v>
      </c>
      <c r="M199" s="58">
        <f t="shared" si="21"/>
        <v>5677.5</v>
      </c>
      <c r="N199" s="58">
        <f t="shared" si="21"/>
        <v>0</v>
      </c>
      <c r="O199" s="58">
        <f t="shared" si="21"/>
        <v>0</v>
      </c>
      <c r="P199" s="58">
        <f t="shared" si="21"/>
        <v>0</v>
      </c>
      <c r="Q199" s="58">
        <f t="shared" si="21"/>
        <v>0</v>
      </c>
      <c r="R199" s="58">
        <f t="shared" si="21"/>
        <v>0</v>
      </c>
      <c r="S199" s="58">
        <f t="shared" si="21"/>
        <v>5109.75</v>
      </c>
      <c r="T199" s="58">
        <f t="shared" si="21"/>
        <v>5677.5</v>
      </c>
    </row>
    <row r="200" spans="1:23" s="3" customFormat="1" x14ac:dyDescent="0.25">
      <c r="A200" s="54"/>
      <c r="B200" s="138" t="s">
        <v>85</v>
      </c>
      <c r="C200" s="112"/>
      <c r="D200" s="66"/>
      <c r="E200" s="103"/>
      <c r="F200" s="113"/>
      <c r="G200" s="111"/>
      <c r="H200" s="26">
        <v>51</v>
      </c>
      <c r="I200" s="168">
        <v>43220</v>
      </c>
      <c r="J200" s="44">
        <v>7245</v>
      </c>
      <c r="K200" s="44">
        <v>7245</v>
      </c>
      <c r="L200" s="44"/>
      <c r="M200" s="44">
        <v>7245</v>
      </c>
      <c r="N200" s="44"/>
      <c r="O200" s="44"/>
      <c r="P200" s="44"/>
      <c r="Q200" s="44"/>
      <c r="R200" s="44"/>
      <c r="S200" s="27">
        <f>J200-O200-P200-T200</f>
        <v>0</v>
      </c>
      <c r="T200" s="44">
        <v>7245</v>
      </c>
    </row>
    <row r="201" spans="1:23" s="3" customFormat="1" x14ac:dyDescent="0.25">
      <c r="A201" s="147">
        <v>21</v>
      </c>
      <c r="B201" s="139" t="s">
        <v>86</v>
      </c>
      <c r="C201" s="112"/>
      <c r="D201" s="66"/>
      <c r="E201" s="103"/>
      <c r="F201" s="113"/>
      <c r="G201" s="111"/>
      <c r="H201" s="26"/>
      <c r="I201" s="36"/>
      <c r="J201" s="44"/>
      <c r="K201" s="44"/>
      <c r="L201" s="44"/>
      <c r="M201" s="44"/>
      <c r="N201" s="44"/>
      <c r="O201" s="44"/>
      <c r="P201" s="44"/>
      <c r="Q201" s="44"/>
      <c r="R201" s="44"/>
      <c r="S201" s="27">
        <f>J201-O201-P201-T201</f>
        <v>0</v>
      </c>
      <c r="T201" s="41"/>
    </row>
    <row r="202" spans="1:23" s="3" customFormat="1" x14ac:dyDescent="0.25">
      <c r="A202" s="66"/>
      <c r="B202" s="67"/>
      <c r="C202" s="112"/>
      <c r="D202" s="66"/>
      <c r="E202" s="103"/>
      <c r="F202" s="113"/>
      <c r="G202" s="111"/>
      <c r="H202" s="26"/>
      <c r="I202" s="36"/>
      <c r="J202" s="44"/>
      <c r="K202" s="44"/>
      <c r="L202" s="44"/>
      <c r="M202" s="44"/>
      <c r="N202" s="44"/>
      <c r="O202" s="44"/>
      <c r="P202" s="44"/>
      <c r="Q202" s="44"/>
      <c r="R202" s="44"/>
      <c r="S202" s="27">
        <f>J202-O202-P202-T202</f>
        <v>0</v>
      </c>
      <c r="T202" s="41"/>
    </row>
    <row r="203" spans="1:23" s="3" customFormat="1" x14ac:dyDescent="0.25">
      <c r="A203" s="133"/>
      <c r="B203" s="138" t="s">
        <v>1</v>
      </c>
      <c r="C203" s="72"/>
      <c r="D203" s="66"/>
      <c r="E203" s="103"/>
      <c r="F203" s="113"/>
      <c r="G203" s="111"/>
      <c r="H203" s="26"/>
      <c r="I203" s="36"/>
      <c r="J203" s="58">
        <f t="shared" ref="J203:T203" si="22">SUM(J200:J202)</f>
        <v>7245</v>
      </c>
      <c r="K203" s="58">
        <f t="shared" si="22"/>
        <v>7245</v>
      </c>
      <c r="L203" s="58">
        <f t="shared" si="22"/>
        <v>0</v>
      </c>
      <c r="M203" s="58">
        <f t="shared" si="22"/>
        <v>7245</v>
      </c>
      <c r="N203" s="58">
        <f t="shared" si="22"/>
        <v>0</v>
      </c>
      <c r="O203" s="58">
        <f t="shared" si="22"/>
        <v>0</v>
      </c>
      <c r="P203" s="58">
        <f t="shared" si="22"/>
        <v>0</v>
      </c>
      <c r="Q203" s="58"/>
      <c r="R203" s="58">
        <f t="shared" si="22"/>
        <v>0</v>
      </c>
      <c r="S203" s="58">
        <f t="shared" si="22"/>
        <v>0</v>
      </c>
      <c r="T203" s="58">
        <f t="shared" si="22"/>
        <v>7245</v>
      </c>
    </row>
    <row r="204" spans="1:23" s="3" customFormat="1" x14ac:dyDescent="0.25">
      <c r="A204" s="54"/>
      <c r="B204" s="114"/>
      <c r="C204" s="112"/>
      <c r="D204" s="66"/>
      <c r="E204" s="103"/>
      <c r="F204" s="113"/>
      <c r="G204" s="111"/>
      <c r="H204" s="52">
        <v>14000071</v>
      </c>
      <c r="I204" s="28">
        <v>43189</v>
      </c>
      <c r="J204" s="44">
        <v>383.36</v>
      </c>
      <c r="K204" s="44">
        <v>383.36</v>
      </c>
      <c r="L204" s="44">
        <v>383.36</v>
      </c>
      <c r="M204" s="44"/>
      <c r="N204" s="44"/>
      <c r="O204" s="44"/>
      <c r="P204" s="44"/>
      <c r="Q204" s="44"/>
      <c r="R204" s="44"/>
      <c r="S204" s="27">
        <f>J204-O204-P204-T204</f>
        <v>383.36</v>
      </c>
      <c r="T204" s="44">
        <v>0</v>
      </c>
      <c r="U204" s="155">
        <v>383.36</v>
      </c>
      <c r="V204" s="153" t="s">
        <v>188</v>
      </c>
      <c r="W204" s="153" t="s">
        <v>100</v>
      </c>
    </row>
    <row r="205" spans="1:23" s="3" customFormat="1" x14ac:dyDescent="0.25">
      <c r="A205" s="147">
        <v>22</v>
      </c>
      <c r="B205" s="115" t="s">
        <v>90</v>
      </c>
      <c r="C205" s="112"/>
      <c r="D205" s="66"/>
      <c r="E205" s="103"/>
      <c r="F205" s="113"/>
      <c r="G205" s="111"/>
      <c r="H205" s="52"/>
      <c r="I205" s="36"/>
      <c r="J205" s="44"/>
      <c r="K205" s="44"/>
      <c r="L205" s="44"/>
      <c r="M205" s="44"/>
      <c r="N205" s="44"/>
      <c r="O205" s="44"/>
      <c r="P205" s="44"/>
      <c r="Q205" s="44"/>
      <c r="R205" s="44"/>
      <c r="S205" s="27">
        <f>J205-O205-P205-T205</f>
        <v>0</v>
      </c>
      <c r="T205" s="44"/>
    </row>
    <row r="206" spans="1:23" s="3" customFormat="1" x14ac:dyDescent="0.25">
      <c r="A206" s="66"/>
      <c r="B206" s="63"/>
      <c r="C206" s="112"/>
      <c r="D206" s="66"/>
      <c r="E206" s="103"/>
      <c r="F206" s="113"/>
      <c r="G206" s="111"/>
      <c r="H206" s="14"/>
      <c r="I206" s="36"/>
      <c r="J206" s="44"/>
      <c r="K206" s="44"/>
      <c r="L206" s="44"/>
      <c r="M206" s="44"/>
      <c r="N206" s="44"/>
      <c r="O206" s="44"/>
      <c r="P206" s="44"/>
      <c r="Q206" s="44"/>
      <c r="R206" s="44"/>
      <c r="S206" s="27">
        <f>J206-O206-P206-T206</f>
        <v>0</v>
      </c>
      <c r="T206" s="44"/>
    </row>
    <row r="207" spans="1:23" s="3" customFormat="1" x14ac:dyDescent="0.25">
      <c r="A207" s="133"/>
      <c r="B207" s="138" t="s">
        <v>1</v>
      </c>
      <c r="C207" s="72"/>
      <c r="D207" s="66"/>
      <c r="E207" s="103"/>
      <c r="F207" s="113"/>
      <c r="G207" s="111"/>
      <c r="H207" s="26"/>
      <c r="I207" s="36"/>
      <c r="J207" s="41">
        <f>SUM(J204:J206)</f>
        <v>383.36</v>
      </c>
      <c r="K207" s="41">
        <f t="shared" ref="K207:T207" si="23">SUM(K204:K206)</f>
        <v>383.36</v>
      </c>
      <c r="L207" s="41">
        <f t="shared" si="23"/>
        <v>383.36</v>
      </c>
      <c r="M207" s="41">
        <f t="shared" si="23"/>
        <v>0</v>
      </c>
      <c r="N207" s="41">
        <f t="shared" si="23"/>
        <v>0</v>
      </c>
      <c r="O207" s="41">
        <f t="shared" si="23"/>
        <v>0</v>
      </c>
      <c r="P207" s="41">
        <f t="shared" si="23"/>
        <v>0</v>
      </c>
      <c r="Q207" s="41"/>
      <c r="R207" s="41">
        <f t="shared" si="23"/>
        <v>0</v>
      </c>
      <c r="S207" s="41">
        <f t="shared" si="23"/>
        <v>383.36</v>
      </c>
      <c r="T207" s="41">
        <f t="shared" si="23"/>
        <v>0</v>
      </c>
    </row>
    <row r="208" spans="1:23" s="3" customFormat="1" x14ac:dyDescent="0.25">
      <c r="A208" s="132"/>
      <c r="B208" s="138"/>
      <c r="C208" s="112"/>
      <c r="D208" s="66"/>
      <c r="E208" s="103"/>
      <c r="F208" s="113"/>
      <c r="G208" s="111"/>
      <c r="H208" s="180" t="s">
        <v>93</v>
      </c>
      <c r="I208" s="28">
        <v>43190</v>
      </c>
      <c r="J208" s="52">
        <v>973.27</v>
      </c>
      <c r="K208" s="52">
        <v>973.27</v>
      </c>
      <c r="L208" s="52">
        <v>973.27</v>
      </c>
      <c r="M208" s="52"/>
      <c r="N208" s="52"/>
      <c r="O208" s="52"/>
      <c r="P208" s="52"/>
      <c r="Q208" s="52"/>
      <c r="R208" s="52"/>
      <c r="S208" s="27">
        <f>J208-O208-P208-T208</f>
        <v>973.27</v>
      </c>
      <c r="T208" s="52">
        <v>0</v>
      </c>
      <c r="U208" s="155">
        <v>973.27</v>
      </c>
      <c r="V208" s="153" t="s">
        <v>141</v>
      </c>
      <c r="W208" s="153" t="s">
        <v>139</v>
      </c>
    </row>
    <row r="209" spans="1:31" s="3" customFormat="1" x14ac:dyDescent="0.25">
      <c r="A209" s="133">
        <v>23</v>
      </c>
      <c r="B209" s="139" t="s">
        <v>75</v>
      </c>
      <c r="C209" s="112"/>
      <c r="D209" s="66"/>
      <c r="E209" s="103"/>
      <c r="F209" s="113"/>
      <c r="G209" s="111"/>
      <c r="H209" s="65"/>
      <c r="I209" s="28"/>
      <c r="J209" s="52"/>
      <c r="K209" s="52"/>
      <c r="L209" s="52"/>
      <c r="M209" s="52"/>
      <c r="N209" s="52"/>
      <c r="O209" s="52"/>
      <c r="P209" s="52"/>
      <c r="Q209" s="52"/>
      <c r="R209" s="52"/>
      <c r="S209" s="27">
        <f>J209-O209-P209-T209</f>
        <v>0</v>
      </c>
      <c r="T209" s="52"/>
    </row>
    <row r="210" spans="1:31" s="3" customFormat="1" x14ac:dyDescent="0.25">
      <c r="A210" s="149"/>
      <c r="B210" s="67"/>
      <c r="C210" s="112"/>
      <c r="D210" s="66"/>
      <c r="E210" s="103"/>
      <c r="F210" s="113"/>
      <c r="G210" s="111"/>
      <c r="H210" s="26"/>
      <c r="I210" s="30"/>
      <c r="J210" s="45"/>
      <c r="K210" s="45"/>
      <c r="L210" s="45"/>
      <c r="M210" s="45"/>
      <c r="N210" s="45"/>
      <c r="O210" s="45"/>
      <c r="P210" s="45"/>
      <c r="Q210" s="45"/>
      <c r="R210" s="45"/>
      <c r="S210" s="27">
        <f>J210-O210-P210-T210</f>
        <v>0</v>
      </c>
      <c r="T210" s="45"/>
    </row>
    <row r="211" spans="1:31" s="3" customFormat="1" x14ac:dyDescent="0.25">
      <c r="A211" s="133"/>
      <c r="B211" s="152" t="s">
        <v>1</v>
      </c>
      <c r="C211" s="72"/>
      <c r="D211" s="66"/>
      <c r="E211" s="103"/>
      <c r="F211" s="113"/>
      <c r="G211" s="111"/>
      <c r="H211" s="26"/>
      <c r="I211" s="36"/>
      <c r="J211" s="58">
        <f t="shared" ref="J211:P211" si="24">SUM(J208:J210)</f>
        <v>973.27</v>
      </c>
      <c r="K211" s="58">
        <f t="shared" si="24"/>
        <v>973.27</v>
      </c>
      <c r="L211" s="58">
        <f t="shared" si="24"/>
        <v>973.27</v>
      </c>
      <c r="M211" s="58">
        <f t="shared" si="24"/>
        <v>0</v>
      </c>
      <c r="N211" s="58">
        <f t="shared" si="24"/>
        <v>0</v>
      </c>
      <c r="O211" s="58">
        <f t="shared" si="24"/>
        <v>0</v>
      </c>
      <c r="P211" s="58">
        <f t="shared" si="24"/>
        <v>0</v>
      </c>
      <c r="Q211" s="58"/>
      <c r="R211" s="58">
        <f>SUM(R208:R210)</f>
        <v>0</v>
      </c>
      <c r="S211" s="58">
        <f>SUM(S208:S210)</f>
        <v>973.27</v>
      </c>
      <c r="T211" s="41">
        <f>SUM(T208:T210)</f>
        <v>0</v>
      </c>
    </row>
    <row r="212" spans="1:31" s="3" customFormat="1" x14ac:dyDescent="0.25">
      <c r="A212" s="54"/>
      <c r="B212" s="169" t="s">
        <v>201</v>
      </c>
      <c r="C212" s="112"/>
      <c r="D212" s="66"/>
      <c r="E212" s="103"/>
      <c r="F212" s="113"/>
      <c r="G212" s="111"/>
      <c r="H212" s="26">
        <v>479</v>
      </c>
      <c r="I212" s="28">
        <v>43220</v>
      </c>
      <c r="J212" s="44">
        <v>2319.21</v>
      </c>
      <c r="K212" s="44">
        <v>2319.21</v>
      </c>
      <c r="L212" s="44"/>
      <c r="M212" s="44">
        <v>2319.21</v>
      </c>
      <c r="N212" s="44"/>
      <c r="O212" s="44"/>
      <c r="P212" s="44"/>
      <c r="Q212" s="44"/>
      <c r="R212" s="44"/>
      <c r="S212" s="27">
        <v>0</v>
      </c>
      <c r="T212" s="44">
        <v>2319.21</v>
      </c>
      <c r="U212" s="155">
        <v>4555.84</v>
      </c>
      <c r="V212" s="153" t="s">
        <v>187</v>
      </c>
      <c r="W212" s="153" t="s">
        <v>170</v>
      </c>
    </row>
    <row r="213" spans="1:31" s="3" customFormat="1" x14ac:dyDescent="0.25">
      <c r="A213" s="147">
        <v>24</v>
      </c>
      <c r="B213" s="170" t="s">
        <v>202</v>
      </c>
      <c r="C213" s="112"/>
      <c r="D213" s="66"/>
      <c r="E213" s="103"/>
      <c r="F213" s="113"/>
      <c r="G213" s="111"/>
      <c r="H213" s="56"/>
      <c r="I213" s="30"/>
      <c r="J213" s="44"/>
      <c r="K213" s="44"/>
      <c r="L213" s="44"/>
      <c r="M213" s="44"/>
      <c r="N213" s="44"/>
      <c r="O213" s="44"/>
      <c r="P213" s="44"/>
      <c r="Q213" s="44"/>
      <c r="R213" s="44"/>
      <c r="S213" s="27">
        <f>J213-O213-P213-T213</f>
        <v>0</v>
      </c>
      <c r="T213" s="44"/>
    </row>
    <row r="214" spans="1:31" s="3" customFormat="1" x14ac:dyDescent="0.25">
      <c r="A214" s="66"/>
      <c r="B214" s="67"/>
      <c r="C214" s="112"/>
      <c r="D214" s="66"/>
      <c r="E214" s="103"/>
      <c r="F214" s="113"/>
      <c r="G214" s="111"/>
      <c r="H214" s="26"/>
      <c r="I214" s="36"/>
      <c r="J214" s="44"/>
      <c r="K214" s="44"/>
      <c r="L214" s="44"/>
      <c r="M214" s="44"/>
      <c r="N214" s="44"/>
      <c r="O214" s="44"/>
      <c r="P214" s="44"/>
      <c r="Q214" s="44"/>
      <c r="R214" s="44"/>
      <c r="S214" s="27">
        <f>J214-O214-P214-T214</f>
        <v>0</v>
      </c>
      <c r="T214" s="44"/>
    </row>
    <row r="215" spans="1:31" s="3" customFormat="1" x14ac:dyDescent="0.25">
      <c r="A215" s="133"/>
      <c r="B215" s="138" t="s">
        <v>1</v>
      </c>
      <c r="C215" s="72"/>
      <c r="D215" s="66"/>
      <c r="E215" s="103"/>
      <c r="F215" s="113"/>
      <c r="G215" s="111"/>
      <c r="H215" s="26"/>
      <c r="I215" s="36"/>
      <c r="J215" s="58">
        <f>SUM(J212:J214)</f>
        <v>2319.21</v>
      </c>
      <c r="K215" s="58">
        <f t="shared" ref="K215:T215" si="25">SUM(K212:K214)</f>
        <v>2319.21</v>
      </c>
      <c r="L215" s="58">
        <f t="shared" si="25"/>
        <v>0</v>
      </c>
      <c r="M215" s="58">
        <f t="shared" si="25"/>
        <v>2319.21</v>
      </c>
      <c r="N215" s="58">
        <f t="shared" si="25"/>
        <v>0</v>
      </c>
      <c r="O215" s="58">
        <f t="shared" si="25"/>
        <v>0</v>
      </c>
      <c r="P215" s="58">
        <f t="shared" si="25"/>
        <v>0</v>
      </c>
      <c r="Q215" s="58"/>
      <c r="R215" s="58">
        <f t="shared" si="25"/>
        <v>0</v>
      </c>
      <c r="S215" s="58">
        <f t="shared" si="25"/>
        <v>0</v>
      </c>
      <c r="T215" s="58">
        <f t="shared" si="25"/>
        <v>2319.21</v>
      </c>
    </row>
    <row r="216" spans="1:31" s="3" customFormat="1" hidden="1" x14ac:dyDescent="0.25">
      <c r="A216" s="132"/>
      <c r="B216" s="138" t="s">
        <v>96</v>
      </c>
      <c r="C216" s="112"/>
      <c r="D216" s="66"/>
      <c r="E216" s="103"/>
      <c r="F216" s="113"/>
      <c r="G216" s="111"/>
      <c r="H216" s="26"/>
      <c r="I216" s="28"/>
      <c r="J216" s="44"/>
      <c r="K216" s="44"/>
      <c r="L216" s="44"/>
      <c r="M216" s="44"/>
      <c r="N216" s="44"/>
      <c r="O216" s="44"/>
      <c r="P216" s="44"/>
      <c r="Q216" s="44"/>
      <c r="R216" s="44"/>
      <c r="S216" s="27"/>
      <c r="T216" s="44"/>
      <c r="U216" s="153" t="s">
        <v>104</v>
      </c>
      <c r="V216" s="155">
        <v>2134.3200000000002</v>
      </c>
      <c r="W216" s="153" t="s">
        <v>103</v>
      </c>
      <c r="X216" s="153" t="s">
        <v>102</v>
      </c>
      <c r="Y216" s="154">
        <v>2134.3200000000002</v>
      </c>
      <c r="Z216" s="153" t="s">
        <v>101</v>
      </c>
      <c r="AA216" s="153" t="s">
        <v>100</v>
      </c>
    </row>
    <row r="217" spans="1:31" s="3" customFormat="1" hidden="1" x14ac:dyDescent="0.25">
      <c r="A217" s="133">
        <v>25</v>
      </c>
      <c r="B217" s="139" t="s">
        <v>97</v>
      </c>
      <c r="C217" s="112"/>
      <c r="D217" s="66"/>
      <c r="E217" s="103"/>
      <c r="F217" s="113"/>
      <c r="G217" s="111"/>
      <c r="H217" s="26"/>
      <c r="I217" s="28"/>
      <c r="J217" s="44"/>
      <c r="K217" s="44"/>
      <c r="L217" s="44"/>
      <c r="M217" s="44"/>
      <c r="N217" s="44"/>
      <c r="O217" s="44"/>
      <c r="P217" s="44"/>
      <c r="Q217" s="44"/>
      <c r="R217" s="44"/>
      <c r="S217" s="27">
        <f>J217-O217-P217-T217</f>
        <v>0</v>
      </c>
      <c r="T217" s="53"/>
    </row>
    <row r="218" spans="1:31" s="3" customFormat="1" hidden="1" x14ac:dyDescent="0.25">
      <c r="A218" s="149"/>
      <c r="B218" s="67" t="s">
        <v>98</v>
      </c>
      <c r="C218" s="112"/>
      <c r="D218" s="66"/>
      <c r="E218" s="103"/>
      <c r="F218" s="113"/>
      <c r="G218" s="111"/>
      <c r="H218" s="26"/>
      <c r="I218" s="36"/>
      <c r="J218" s="44"/>
      <c r="K218" s="44"/>
      <c r="L218" s="44"/>
      <c r="M218" s="44"/>
      <c r="N218" s="44"/>
      <c r="O218" s="44"/>
      <c r="P218" s="44"/>
      <c r="Q218" s="44"/>
      <c r="R218" s="44"/>
      <c r="S218" s="27">
        <f>J218-O218-P218-T218</f>
        <v>0</v>
      </c>
      <c r="T218" s="44"/>
    </row>
    <row r="219" spans="1:31" s="3" customFormat="1" hidden="1" x14ac:dyDescent="0.25">
      <c r="A219" s="133"/>
      <c r="B219" s="14" t="s">
        <v>1</v>
      </c>
      <c r="C219" s="72"/>
      <c r="D219" s="66"/>
      <c r="E219" s="103"/>
      <c r="F219" s="113"/>
      <c r="G219" s="111"/>
      <c r="H219" s="26"/>
      <c r="I219" s="36"/>
      <c r="J219" s="58">
        <f>SUM(J216:J218)</f>
        <v>0</v>
      </c>
      <c r="K219" s="58">
        <f t="shared" ref="K219:T219" si="26">SUM(K216:K218)</f>
        <v>0</v>
      </c>
      <c r="L219" s="58">
        <f t="shared" si="26"/>
        <v>0</v>
      </c>
      <c r="M219" s="58">
        <f t="shared" si="26"/>
        <v>0</v>
      </c>
      <c r="N219" s="58">
        <f t="shared" si="26"/>
        <v>0</v>
      </c>
      <c r="O219" s="58">
        <f t="shared" si="26"/>
        <v>0</v>
      </c>
      <c r="P219" s="58">
        <f t="shared" si="26"/>
        <v>0</v>
      </c>
      <c r="Q219" s="58"/>
      <c r="R219" s="58">
        <f t="shared" si="26"/>
        <v>0</v>
      </c>
      <c r="S219" s="58">
        <f t="shared" si="26"/>
        <v>0</v>
      </c>
      <c r="T219" s="58">
        <f t="shared" si="26"/>
        <v>0</v>
      </c>
    </row>
    <row r="220" spans="1:31" s="3" customFormat="1" ht="15.75" customHeight="1" x14ac:dyDescent="0.25">
      <c r="A220" s="132"/>
      <c r="B220" s="138"/>
      <c r="C220" s="112"/>
      <c r="D220" s="66"/>
      <c r="E220" s="103"/>
      <c r="F220" s="113"/>
      <c r="G220" s="111"/>
      <c r="H220" s="26">
        <v>1243</v>
      </c>
      <c r="I220" s="28">
        <v>43185</v>
      </c>
      <c r="J220" s="44">
        <v>2501.9</v>
      </c>
      <c r="K220" s="44">
        <v>2501.9</v>
      </c>
      <c r="L220" s="44"/>
      <c r="M220" s="44">
        <v>2501.9</v>
      </c>
      <c r="N220" s="44"/>
      <c r="O220" s="44"/>
      <c r="P220" s="44"/>
      <c r="Q220" s="44"/>
      <c r="R220" s="44"/>
      <c r="S220" s="27">
        <f>J220-O220-P220-T220</f>
        <v>2501.9</v>
      </c>
      <c r="T220" s="44">
        <v>0</v>
      </c>
    </row>
    <row r="221" spans="1:31" s="3" customFormat="1" x14ac:dyDescent="0.25">
      <c r="A221" s="133">
        <v>25</v>
      </c>
      <c r="B221" s="139" t="s">
        <v>88</v>
      </c>
      <c r="C221" s="112"/>
      <c r="D221" s="66"/>
      <c r="E221" s="103"/>
      <c r="F221" s="113"/>
      <c r="G221" s="111"/>
      <c r="H221" s="26"/>
      <c r="I221" s="36"/>
      <c r="J221" s="44"/>
      <c r="K221" s="44"/>
      <c r="L221" s="44"/>
      <c r="M221" s="44"/>
      <c r="N221" s="44"/>
      <c r="O221" s="44"/>
      <c r="P221" s="44"/>
      <c r="Q221" s="44"/>
      <c r="R221" s="44"/>
      <c r="S221" s="27">
        <f>J221-O221-P221-T221</f>
        <v>0</v>
      </c>
      <c r="T221" s="44"/>
    </row>
    <row r="222" spans="1:31" s="3" customFormat="1" x14ac:dyDescent="0.25">
      <c r="A222" s="149"/>
      <c r="B222" s="67"/>
      <c r="C222" s="112"/>
      <c r="D222" s="66"/>
      <c r="E222" s="103"/>
      <c r="F222" s="113"/>
      <c r="G222" s="111"/>
      <c r="H222" s="26"/>
      <c r="I222" s="36"/>
      <c r="J222" s="44"/>
      <c r="K222" s="44"/>
      <c r="L222" s="44"/>
      <c r="M222" s="44"/>
      <c r="N222" s="44"/>
      <c r="O222" s="44"/>
      <c r="P222" s="44"/>
      <c r="Q222" s="44"/>
      <c r="R222" s="44"/>
      <c r="S222" s="27">
        <f>J222-O222-P222-T222</f>
        <v>0</v>
      </c>
      <c r="T222" s="44"/>
    </row>
    <row r="223" spans="1:31" s="3" customFormat="1" x14ac:dyDescent="0.25">
      <c r="A223" s="12"/>
      <c r="B223" s="14" t="s">
        <v>1</v>
      </c>
      <c r="C223" s="72"/>
      <c r="D223" s="66"/>
      <c r="E223" s="103"/>
      <c r="F223" s="113"/>
      <c r="G223" s="111"/>
      <c r="H223" s="26"/>
      <c r="I223" s="36"/>
      <c r="J223" s="58">
        <f>SUM(J220:J222)</f>
        <v>2501.9</v>
      </c>
      <c r="K223" s="58">
        <f t="shared" ref="K223:T223" si="27">SUM(K220:K222)</f>
        <v>2501.9</v>
      </c>
      <c r="L223" s="58">
        <f t="shared" si="27"/>
        <v>0</v>
      </c>
      <c r="M223" s="58">
        <f t="shared" si="27"/>
        <v>2501.9</v>
      </c>
      <c r="N223" s="58">
        <f t="shared" si="27"/>
        <v>0</v>
      </c>
      <c r="O223" s="58">
        <f t="shared" si="27"/>
        <v>0</v>
      </c>
      <c r="P223" s="58">
        <f t="shared" si="27"/>
        <v>0</v>
      </c>
      <c r="Q223" s="58"/>
      <c r="R223" s="58">
        <f t="shared" si="27"/>
        <v>0</v>
      </c>
      <c r="S223" s="58">
        <f t="shared" si="27"/>
        <v>2501.9</v>
      </c>
      <c r="T223" s="58">
        <f t="shared" si="27"/>
        <v>0</v>
      </c>
    </row>
    <row r="224" spans="1:31" s="3" customFormat="1" x14ac:dyDescent="0.25">
      <c r="A224" s="11"/>
      <c r="B224" s="10" t="s">
        <v>0</v>
      </c>
      <c r="C224" s="116"/>
      <c r="D224" s="11"/>
      <c r="E224" s="11"/>
      <c r="F224" s="11"/>
      <c r="G224" s="11"/>
      <c r="H224" s="26"/>
      <c r="I224" s="38"/>
      <c r="J224" s="60">
        <f>J21+J41+J49+J54+J60+J64+J68+J78+J84+J101+J114+J150+J154+J159+J170+J174+J179+J183+J193+J188+J199+J203+J207+J211+J215+J219+J223</f>
        <v>624147.55000000016</v>
      </c>
      <c r="K224" s="60">
        <f>K21+K41+K49+K54+K60+K64+K68+K78+K84+K101+K114+K150+K154+K159+K170+K174+K179+K183+K193+K188+K199+K203+K207+K211+K215+K219+K223</f>
        <v>623693.35000000009</v>
      </c>
      <c r="L224" s="60">
        <f t="shared" ref="L224:S224" si="28">L21+L41+L49+L54+L60+L64+L68+L78+L84+L101+L114+L150+L154+L159+L170+L174+L179+L183+L193+L188+L199+L203+L207+L211+L215+L219+L223</f>
        <v>120150.98000000001</v>
      </c>
      <c r="M224" s="60">
        <f>M21+M41+M49+M54+M60+M64+M68+M78+M84+M101+M114+M150+M154+M159+M170+M174+M179+M183+M193+M188+M199+M203+M207+M211+M215+M219+M223</f>
        <v>503542.37000000005</v>
      </c>
      <c r="N224" s="60">
        <f t="shared" si="28"/>
        <v>3027.01</v>
      </c>
      <c r="O224" s="60">
        <f t="shared" si="28"/>
        <v>0</v>
      </c>
      <c r="P224" s="60">
        <f t="shared" si="28"/>
        <v>454.2</v>
      </c>
      <c r="Q224" s="60">
        <f t="shared" si="28"/>
        <v>0</v>
      </c>
      <c r="R224" s="60">
        <f t="shared" si="28"/>
        <v>0</v>
      </c>
      <c r="S224" s="60">
        <f t="shared" si="28"/>
        <v>400000.00000000006</v>
      </c>
      <c r="T224" s="60">
        <f>T21+T41+T49+T54+T60+T64+T68+T78+T84+T101+T114+T150+T154+T159+T170+T174+T179+T183+T193+T188+T199+T203+T207+T211+T215+T219+T223</f>
        <v>220666.33999999994</v>
      </c>
      <c r="AD224"/>
      <c r="AE224"/>
    </row>
    <row r="225" spans="2:20" x14ac:dyDescent="0.25">
      <c r="B225" s="1"/>
      <c r="C225" s="2"/>
      <c r="H225" s="9"/>
      <c r="I225" s="25"/>
      <c r="L225" s="4"/>
      <c r="M225" s="4"/>
      <c r="N225" s="4"/>
      <c r="S225" s="61"/>
      <c r="T225" s="6"/>
    </row>
    <row r="226" spans="2:20" x14ac:dyDescent="0.25">
      <c r="B226" s="1"/>
      <c r="C226" s="2"/>
      <c r="H226" s="9"/>
      <c r="I226" s="25"/>
      <c r="L226" s="4"/>
      <c r="M226" s="4"/>
      <c r="N226" s="4"/>
      <c r="S226" s="61"/>
      <c r="T226" s="6"/>
    </row>
  </sheetData>
  <sortState ref="H8:R37">
    <sortCondition ref="H8:H37"/>
  </sortState>
  <mergeCells count="97">
    <mergeCell ref="Q5:R5"/>
    <mergeCell ref="A8:A21"/>
    <mergeCell ref="A5:A6"/>
    <mergeCell ref="A23:A40"/>
    <mergeCell ref="D42:D48"/>
    <mergeCell ref="D23:D40"/>
    <mergeCell ref="A42:A48"/>
    <mergeCell ref="B42:B48"/>
    <mergeCell ref="C42:C48"/>
    <mergeCell ref="C5:C6"/>
    <mergeCell ref="B5:B6"/>
    <mergeCell ref="A90:A100"/>
    <mergeCell ref="D90:D100"/>
    <mergeCell ref="E90:E100"/>
    <mergeCell ref="B90:B100"/>
    <mergeCell ref="E50:E53"/>
    <mergeCell ref="A55:A59"/>
    <mergeCell ref="B61:B63"/>
    <mergeCell ref="A61:A63"/>
    <mergeCell ref="C65:C67"/>
    <mergeCell ref="A79:A83"/>
    <mergeCell ref="B79:B83"/>
    <mergeCell ref="A50:A53"/>
    <mergeCell ref="B50:B53"/>
    <mergeCell ref="C50:C53"/>
    <mergeCell ref="B65:B67"/>
    <mergeCell ref="A65:A67"/>
    <mergeCell ref="A70:A77"/>
    <mergeCell ref="C79:C83"/>
    <mergeCell ref="G5:G6"/>
    <mergeCell ref="E55:E59"/>
    <mergeCell ref="D61:D63"/>
    <mergeCell ref="E61:E63"/>
    <mergeCell ref="F55:F59"/>
    <mergeCell ref="E42:E48"/>
    <mergeCell ref="C55:C59"/>
    <mergeCell ref="D50:D53"/>
    <mergeCell ref="C61:C63"/>
    <mergeCell ref="P5:P6"/>
    <mergeCell ref="D8:D21"/>
    <mergeCell ref="F79:F83"/>
    <mergeCell ref="D70:D77"/>
    <mergeCell ref="E70:E77"/>
    <mergeCell ref="D65:D67"/>
    <mergeCell ref="E65:E67"/>
    <mergeCell ref="D79:D83"/>
    <mergeCell ref="E79:E83"/>
    <mergeCell ref="F23:F40"/>
    <mergeCell ref="F42:F48"/>
    <mergeCell ref="G61:G63"/>
    <mergeCell ref="F61:F63"/>
    <mergeCell ref="F5:F6"/>
    <mergeCell ref="G79:G83"/>
    <mergeCell ref="F70:F77"/>
    <mergeCell ref="G55:G59"/>
    <mergeCell ref="F50:F53"/>
    <mergeCell ref="D55:D59"/>
    <mergeCell ref="H5:J5"/>
    <mergeCell ref="G65:G67"/>
    <mergeCell ref="G8:G21"/>
    <mergeCell ref="E23:E40"/>
    <mergeCell ref="G50:G53"/>
    <mergeCell ref="A115:A149"/>
    <mergeCell ref="A102:A113"/>
    <mergeCell ref="B115:B149"/>
    <mergeCell ref="E115:E149"/>
    <mergeCell ref="D115:D149"/>
    <mergeCell ref="C115:C149"/>
    <mergeCell ref="B102:B113"/>
    <mergeCell ref="C90:C100"/>
    <mergeCell ref="A151:A153"/>
    <mergeCell ref="E151:E153"/>
    <mergeCell ref="D151:D153"/>
    <mergeCell ref="C151:C153"/>
    <mergeCell ref="B151:B153"/>
    <mergeCell ref="B55:B59"/>
    <mergeCell ref="C23:C40"/>
    <mergeCell ref="B23:B40"/>
    <mergeCell ref="F8:F21"/>
    <mergeCell ref="E8:E21"/>
    <mergeCell ref="C8:C21"/>
    <mergeCell ref="C70:C77"/>
    <mergeCell ref="B70:B77"/>
    <mergeCell ref="G102:G113"/>
    <mergeCell ref="F102:F113"/>
    <mergeCell ref="E102:E113"/>
    <mergeCell ref="D102:D113"/>
    <mergeCell ref="C102:C113"/>
    <mergeCell ref="F90:F100"/>
    <mergeCell ref="G23:G40"/>
    <mergeCell ref="G90:G100"/>
    <mergeCell ref="G115:G149"/>
    <mergeCell ref="F115:F149"/>
    <mergeCell ref="G151:G153"/>
    <mergeCell ref="F151:F153"/>
    <mergeCell ref="G42:G48"/>
    <mergeCell ref="F65:F67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2018-05-16T12:57:41Z</cp:lastPrinted>
  <dcterms:created xsi:type="dcterms:W3CDTF">2017-06-21T10:50:40Z</dcterms:created>
  <dcterms:modified xsi:type="dcterms:W3CDTF">2018-05-24T08:52:17Z</dcterms:modified>
</cp:coreProperties>
</file>